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23030_kabelizace CTD\10_dokumentace\34_RDS_po_připomínkách_PDF\rozpocty_SP\PS0301-M_Budejovice-Znojmo\"/>
    </mc:Choice>
  </mc:AlternateContent>
  <bookViews>
    <workbookView xWindow="0" yWindow="0" windowWidth="0" windowHeight="0"/>
  </bookViews>
  <sheets>
    <sheet name="Rekapitulace stavby" sheetId="1" r:id="rId1"/>
    <sheet name="23030-0301-1 - PS 03-01 ú..." sheetId="2" r:id="rId2"/>
    <sheet name="23030-0301-2 - PS 03-01 ú..." sheetId="3" r:id="rId3"/>
    <sheet name="23030-0301-3 - PS 03-01 ú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'23030-0301-1 - PS 03-01 ú...'!$C$119:$K$248</definedName>
    <definedName name="_xlnm.Print_Area" localSheetId="1">'23030-0301-1 - PS 03-01 ú...'!$C$4:$J$76,'23030-0301-1 - PS 03-01 ú...'!$C$82:$J$101,'23030-0301-1 - PS 03-01 ú...'!$C$107:$K$248</definedName>
    <definedName name="_xlnm.Print_Titles" localSheetId="1">'23030-0301-1 - PS 03-01 ú...'!$119:$119</definedName>
    <definedName name="_xlnm._FilterDatabase" localSheetId="2" hidden="1">'23030-0301-2 - PS 03-01 ú...'!$C$119:$K$138</definedName>
    <definedName name="_xlnm.Print_Area" localSheetId="2">'23030-0301-2 - PS 03-01 ú...'!$C$4:$J$76,'23030-0301-2 - PS 03-01 ú...'!$C$82:$J$101,'23030-0301-2 - PS 03-01 ú...'!$C$107:$K$138</definedName>
    <definedName name="_xlnm.Print_Titles" localSheetId="2">'23030-0301-2 - PS 03-01 ú...'!$119:$119</definedName>
    <definedName name="_xlnm._FilterDatabase" localSheetId="3" hidden="1">'23030-0301-3 - PS 03-01 ú...'!$C$116:$K$128</definedName>
    <definedName name="_xlnm.Print_Area" localSheetId="3">'23030-0301-3 - PS 03-01 ú...'!$C$4:$J$76,'23030-0301-3 - PS 03-01 ú...'!$C$82:$J$98,'23030-0301-3 - PS 03-01 ú...'!$C$104:$K$128</definedName>
    <definedName name="_xlnm.Print_Titles" localSheetId="3">'23030-0301-3 - PS 03-01 ú...'!$116:$116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89"/>
  <c r="E7"/>
  <c r="E107"/>
  <c i="3" r="J37"/>
  <c r="J36"/>
  <c i="1" r="AY96"/>
  <c i="3" r="J35"/>
  <c i="1" r="AX96"/>
  <c i="3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/>
  <c r="J23"/>
  <c r="J18"/>
  <c r="E18"/>
  <c r="F117"/>
  <c r="J17"/>
  <c r="J12"/>
  <c r="J89"/>
  <c r="E7"/>
  <c r="E110"/>
  <c i="2" r="J37"/>
  <c r="J36"/>
  <c i="1" r="AY95"/>
  <c i="2" r="J35"/>
  <c i="1" r="AX95"/>
  <c i="2"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117"/>
  <c r="J17"/>
  <c r="J12"/>
  <c r="J89"/>
  <c r="E7"/>
  <c r="E85"/>
  <c i="1" r="L90"/>
  <c r="AM90"/>
  <c r="AM89"/>
  <c r="L89"/>
  <c r="AM87"/>
  <c r="L87"/>
  <c r="L85"/>
  <c r="L84"/>
  <c i="2" r="J247"/>
  <c r="J243"/>
  <c r="J239"/>
  <c r="BK225"/>
  <c r="BK215"/>
  <c r="J205"/>
  <c r="BK189"/>
  <c r="J159"/>
  <c r="BK143"/>
  <c r="J127"/>
  <c r="BK229"/>
  <c r="J225"/>
  <c r="BK209"/>
  <c r="BK197"/>
  <c r="J185"/>
  <c r="BK173"/>
  <c r="J149"/>
  <c r="BK135"/>
  <c r="BK177"/>
  <c r="BK153"/>
  <c r="J147"/>
  <c r="J135"/>
  <c r="BK233"/>
  <c r="BK211"/>
  <c r="J201"/>
  <c r="J191"/>
  <c r="J181"/>
  <c r="J173"/>
  <c r="BK165"/>
  <c r="J153"/>
  <c r="J130"/>
  <c i="3" r="BK133"/>
  <c r="BK123"/>
  <c r="J135"/>
  <c r="BK135"/>
  <c i="4" r="BK125"/>
  <c r="BK119"/>
  <c r="J119"/>
  <c i="2" r="J245"/>
  <c r="BK241"/>
  <c r="BK239"/>
  <c r="BK227"/>
  <c r="BK217"/>
  <c r="J209"/>
  <c r="BK195"/>
  <c r="J165"/>
  <c r="BK145"/>
  <c r="J133"/>
  <c r="J233"/>
  <c r="BK219"/>
  <c r="J203"/>
  <c r="J195"/>
  <c r="BK181"/>
  <c r="BK171"/>
  <c r="J157"/>
  <c r="J123"/>
  <c r="J167"/>
  <c r="BK155"/>
  <c r="J145"/>
  <c r="J125"/>
  <c r="J229"/>
  <c r="J207"/>
  <c r="J199"/>
  <c r="J189"/>
  <c r="J179"/>
  <c r="J171"/>
  <c r="J155"/>
  <c r="J139"/>
  <c i="1" r="AS94"/>
  <c i="3" r="BK129"/>
  <c r="J123"/>
  <c i="4" r="BK127"/>
  <c i="2" r="BK245"/>
  <c r="BK243"/>
  <c r="BK237"/>
  <c r="J223"/>
  <c r="J213"/>
  <c r="BK207"/>
  <c r="BK191"/>
  <c r="BK163"/>
  <c r="BK137"/>
  <c r="BK123"/>
  <c r="J227"/>
  <c r="J217"/>
  <c r="BK201"/>
  <c r="BK187"/>
  <c r="BK175"/>
  <c r="J161"/>
  <c r="J141"/>
  <c r="J235"/>
  <c r="BK161"/>
  <c r="BK151"/>
  <c r="BK139"/>
  <c r="BK235"/>
  <c r="BK223"/>
  <c r="J215"/>
  <c r="BK203"/>
  <c r="BK193"/>
  <c r="J183"/>
  <c r="J177"/>
  <c r="BK169"/>
  <c r="J163"/>
  <c r="J151"/>
  <c r="BK127"/>
  <c i="3" r="BK131"/>
  <c r="J137"/>
  <c r="J133"/>
  <c r="J131"/>
  <c i="4" r="BK123"/>
  <c r="J123"/>
  <c r="J125"/>
  <c i="2" r="BK247"/>
  <c r="J241"/>
  <c r="J237"/>
  <c r="J221"/>
  <c r="J211"/>
  <c r="BK199"/>
  <c r="BK183"/>
  <c r="BK147"/>
  <c r="BK130"/>
  <c r="BK231"/>
  <c r="BK221"/>
  <c r="BK213"/>
  <c r="J193"/>
  <c r="BK179"/>
  <c r="J169"/>
  <c r="J143"/>
  <c r="BK133"/>
  <c r="BK185"/>
  <c r="BK159"/>
  <c r="BK149"/>
  <c r="J137"/>
  <c r="J231"/>
  <c r="J219"/>
  <c r="BK205"/>
  <c r="J197"/>
  <c r="J187"/>
  <c r="J175"/>
  <c r="BK167"/>
  <c r="BK157"/>
  <c r="BK141"/>
  <c r="BK125"/>
  <c i="3" r="J125"/>
  <c r="BK137"/>
  <c r="BK125"/>
  <c r="J129"/>
  <c i="4" r="BK121"/>
  <c r="J121"/>
  <c r="J127"/>
  <c i="2" l="1" r="P122"/>
  <c r="P121"/>
  <c r="T122"/>
  <c r="T121"/>
  <c r="T132"/>
  <c i="3" r="BK122"/>
  <c r="J122"/>
  <c r="J98"/>
  <c r="T122"/>
  <c r="T121"/>
  <c r="P128"/>
  <c r="P127"/>
  <c i="2" r="BK122"/>
  <c r="J122"/>
  <c r="J98"/>
  <c r="R122"/>
  <c r="R121"/>
  <c r="P132"/>
  <c i="3" r="R122"/>
  <c r="R121"/>
  <c r="T128"/>
  <c r="T127"/>
  <c i="2" r="BK132"/>
  <c r="J132"/>
  <c r="J100"/>
  <c r="R132"/>
  <c i="3" r="P122"/>
  <c r="P121"/>
  <c r="P120"/>
  <c i="1" r="AU96"/>
  <c i="3" r="BK128"/>
  <c r="J128"/>
  <c r="J100"/>
  <c r="R128"/>
  <c r="R127"/>
  <c i="4" r="BK118"/>
  <c r="J118"/>
  <c r="J97"/>
  <c r="P118"/>
  <c r="P117"/>
  <c i="1" r="AU97"/>
  <c i="4" r="R118"/>
  <c r="R117"/>
  <c r="T118"/>
  <c r="T117"/>
  <c i="2" r="BK129"/>
  <c r="J129"/>
  <c r="J99"/>
  <c i="4" r="F92"/>
  <c r="BE119"/>
  <c r="BE121"/>
  <c r="BE125"/>
  <c r="E85"/>
  <c r="BE127"/>
  <c r="J92"/>
  <c r="J111"/>
  <c r="BE123"/>
  <c i="2" r="BK121"/>
  <c r="BK120"/>
  <c r="J120"/>
  <c r="J96"/>
  <c i="3" r="J114"/>
  <c r="BE125"/>
  <c r="BE137"/>
  <c r="E85"/>
  <c r="J117"/>
  <c r="BE131"/>
  <c r="F92"/>
  <c r="BE123"/>
  <c r="BE129"/>
  <c r="BE133"/>
  <c r="BE135"/>
  <c i="2" r="E110"/>
  <c r="BE133"/>
  <c r="BE135"/>
  <c r="BE137"/>
  <c r="BE145"/>
  <c r="BE191"/>
  <c r="BE195"/>
  <c r="BE201"/>
  <c r="BE203"/>
  <c r="BE209"/>
  <c r="BE221"/>
  <c r="BE227"/>
  <c r="BE229"/>
  <c r="BE231"/>
  <c r="BE233"/>
  <c r="F92"/>
  <c r="J114"/>
  <c r="BE141"/>
  <c r="BE155"/>
  <c r="BE163"/>
  <c r="BE169"/>
  <c r="BE173"/>
  <c r="BE179"/>
  <c r="BE185"/>
  <c r="BE123"/>
  <c r="BE125"/>
  <c r="BE127"/>
  <c r="BE130"/>
  <c r="BE143"/>
  <c r="BE147"/>
  <c r="BE151"/>
  <c r="BE161"/>
  <c r="BE165"/>
  <c r="BE177"/>
  <c r="BE181"/>
  <c r="BE183"/>
  <c r="BE187"/>
  <c r="BE199"/>
  <c r="BE207"/>
  <c r="BE211"/>
  <c r="BE215"/>
  <c r="BE217"/>
  <c r="BE223"/>
  <c r="J92"/>
  <c r="BE139"/>
  <c r="BE149"/>
  <c r="BE153"/>
  <c r="BE157"/>
  <c r="BE159"/>
  <c r="BE167"/>
  <c r="BE171"/>
  <c r="BE175"/>
  <c r="BE189"/>
  <c r="BE193"/>
  <c r="BE197"/>
  <c r="BE205"/>
  <c r="BE213"/>
  <c r="BE219"/>
  <c r="BE225"/>
  <c r="BE235"/>
  <c r="BE237"/>
  <c r="BE239"/>
  <c r="BE241"/>
  <c r="BE243"/>
  <c r="BE245"/>
  <c r="BE247"/>
  <c r="J34"/>
  <c i="1" r="AW95"/>
  <c i="3" r="F36"/>
  <c i="1" r="BC96"/>
  <c i="3" r="F34"/>
  <c i="1" r="BA96"/>
  <c i="4" r="F36"/>
  <c i="1" r="BC97"/>
  <c i="4" r="F34"/>
  <c i="1" r="BA97"/>
  <c i="2" r="F37"/>
  <c i="1" r="BD95"/>
  <c i="2" r="F36"/>
  <c i="1" r="BC95"/>
  <c i="2" r="F34"/>
  <c i="1" r="BA95"/>
  <c i="3" r="J34"/>
  <c i="1" r="AW96"/>
  <c i="4" r="J34"/>
  <c i="1" r="AW97"/>
  <c i="4" r="F37"/>
  <c i="1" r="BD97"/>
  <c i="2" r="F35"/>
  <c i="1" r="BB95"/>
  <c i="3" r="F35"/>
  <c i="1" r="BB96"/>
  <c i="3" r="F37"/>
  <c i="1" r="BD96"/>
  <c i="4" r="F35"/>
  <c i="1" r="BB97"/>
  <c i="3" l="1" r="T120"/>
  <c i="2" r="T120"/>
  <c i="3" r="R120"/>
  <c i="2" r="R120"/>
  <c r="P120"/>
  <c i="1" r="AU95"/>
  <c i="3" r="BK121"/>
  <c r="J121"/>
  <c r="J97"/>
  <c r="BK127"/>
  <c r="J127"/>
  <c r="J99"/>
  <c i="4" r="BK117"/>
  <c r="J117"/>
  <c i="2" r="J121"/>
  <c r="J97"/>
  <c i="1" r="AU94"/>
  <c i="4" r="J30"/>
  <c i="1" r="AG97"/>
  <c i="2" r="F33"/>
  <c i="1" r="AZ95"/>
  <c i="2" r="J30"/>
  <c i="1" r="AG95"/>
  <c i="3" r="J33"/>
  <c i="1" r="AV96"/>
  <c r="AT96"/>
  <c i="3" r="F33"/>
  <c i="1" r="AZ96"/>
  <c r="BD94"/>
  <c r="W33"/>
  <c r="BA94"/>
  <c r="W30"/>
  <c r="BB94"/>
  <c r="AX94"/>
  <c i="4" r="J33"/>
  <c i="1" r="AV97"/>
  <c r="AT97"/>
  <c r="AN97"/>
  <c i="2" r="J33"/>
  <c i="1" r="AV95"/>
  <c r="AT95"/>
  <c i="4" r="F33"/>
  <c i="1" r="AZ97"/>
  <c r="BC94"/>
  <c r="W32"/>
  <c i="4" l="1" r="J96"/>
  <c i="3" r="BK120"/>
  <c r="J120"/>
  <c r="J96"/>
  <c i="4" r="J39"/>
  <c i="1" r="AN95"/>
  <c i="2" r="J39"/>
  <c i="1" r="AW94"/>
  <c r="AK30"/>
  <c r="W31"/>
  <c r="AY94"/>
  <c r="AZ94"/>
  <c r="W29"/>
  <c i="3" l="1" r="J30"/>
  <c i="1" r="AG96"/>
  <c r="AG94"/>
  <c r="AK26"/>
  <c r="AV94"/>
  <c r="AK29"/>
  <c r="AK35"/>
  <c i="3" l="1" r="J39"/>
  <c i="1" r="AN96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<sst xmlns="http://schemas.openxmlformats.org/spreadsheetml/2006/main">
  <si>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</si>
  <si>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</si>
  <si>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</si>
  <si>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</si>
  <si>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</si>
  <si>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{83338072-db93-4ee3-9e4d-b0ee6ac78740}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</si>
  <si>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</si>
  <si>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</si>
  <si>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</si>
  <si>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</si>
  <si>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</si>
  <si>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</si>
  <si>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</si>
  <si>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</si>
  <si>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23030-0301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</si>
  <si>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</si>
  <si>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</si>
  <si>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přenosové cesty Moravské Budějovice – Znojmo</t>
  </si>
  <si>
    <t>KSO:</t>
  </si>
  <si>
    <t>CC-CZ:</t>
  </si>
  <si>
    <t>Místo:</t>
  </si>
  <si>
    <t>Moravské Budějovice – Znojm</t>
  </si>
  <si>
    <t>Datum:</t>
  </si>
  <si>
    <t>2. 2. 2024</t>
  </si>
  <si>
    <t>Zadavatel:</t>
  </si>
  <si>
    <t>IČ:</t>
  </si>
  <si>
    <t>SŽ s.o.; SŽT</t>
  </si>
  <si>
    <t>DIČ:</t>
  </si>
  <si>
    <t>Uchazeč:</t>
  </si>
  <si>
    <t>Vyplň údaj</t>
  </si>
  <si>
    <t>Projektant:</t>
  </si>
  <si>
    <t>IXPROJEKTA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</si>
  <si>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</si>
  <si>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</si>
  <si>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</si>
  <si>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</si>
  <si>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</si>
  <si>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</si>
  <si>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</si>
  <si>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</si>
  <si>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</si>
  <si>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</si>
  <si>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</si>
  <si>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</si>
  <si>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</si>
  <si>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</si>
  <si>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</si>
  <si>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</si>
  <si>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</si>
  <si>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</si>
  <si>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</si>
  <si>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</si>
  <si>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</si>
  <si>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</si>
  <si>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</si>
  <si>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</si>
  <si>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</si>
  <si>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</si>
  <si>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</si>
  <si>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</si>
  <si>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</si>
  <si>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</si>
  <si>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</si>
  <si>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</si>
  <si>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</si>
  <si>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</si>
  <si>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</si>
  <si>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</si>
  <si>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</si>
  <si>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</si>
  <si>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</si>
  <si>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</si>
  <si>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</si>
  <si>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</si>
  <si>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</si>
  <si>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</si>
  <si>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</si>
  <si>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</si>
  <si>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</si>
  <si>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</si>
  <si>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</si>
  <si>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23030-0301-1</t>
  </si>
  <si>
    <t>PS 03-01 úsek Moravské Budějovice – Znojmo</t>
  </si>
  <si>
    <t>ING</t>
  </si>
  <si>
    <t>1</t>
  </si>
  <si>
    <t>{2b55f03d-d647-494e-aa43-9832e727b586}</t>
  </si>
  <si>
    <t>2</t>
  </si>
  <si>
    <t>23030-0301-2</t>
  </si>
  <si>
    <t>{2b9dfbd5-4585-4f4f-8fa0-f625c3e63cdf}</t>
  </si>
  <si>
    <t>23030-0301-3</t>
  </si>
  <si>
    <t>{fb1ecc1e-4349-4d21-a543-c59070a864cf}</t>
  </si>
  <si>
    <t>KRYCÍ LIST SOUPISU PRACÍ</t>
  </si>
  <si>
    <t>Objekt:</t>
  </si>
  <si>
    <t>23030-0301-1 - PS 03-01 úsek Moravské Budějovice – Znojmo</t>
  </si>
  <si>
    <t>Moravské Budějovice – Znojmo</t>
  </si>
  <si>
    <t>SŽ, s.o. SZT</t>
  </si>
  <si>
    <t>Položky v cenové soustavě UOŽI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</si>
  <si>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</si>
  <si>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</si>
  <si>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</si>
  <si>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</si>
  <si>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</si>
  <si>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</si>
  <si>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</si>
  <si>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</si>
  <si>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</si>
  <si>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</si>
  <si>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</si>
  <si>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</si>
  <si>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</si>
  <si>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</si>
  <si>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</si>
  <si>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</si>
  <si>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</si>
  <si>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</si>
  <si>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</si>
  <si>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</si>
  <si>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</si>
  <si>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</si>
  <si>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</si>
  <si>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</si>
  <si>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</si>
  <si>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</si>
  <si>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</si>
  <si>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</si>
  <si>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5915005030</t>
  </si>
  <si>
    <t>Hloubení rýh nebo jam ručně na železničním spodku třídy těžitelnosti I skupiny 3</t>
  </si>
  <si>
    <t>m3</t>
  </si>
  <si>
    <t>ÚOŽI 2024 01</t>
  </si>
  <si>
    <t>4</t>
  </si>
  <si>
    <t>-431096582</t>
  </si>
  <si>
    <t>PP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</si>
  <si>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</si>
  <si>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5915007020</t>
  </si>
  <si>
    <t>Zásyp jam nebo rýh sypaninou na železničním spodku se zhutněním</t>
  </si>
  <si>
    <t>-1563282615</t>
  </si>
  <si>
    <t>Zásyp jam nebo rýh sypaninou na železničním spodku se zhutněním Poznámka: 1. Ceny zásypu jam a rýh se zhutněním jsou určeny pro jakoukoliv míru zhutnění.</t>
  </si>
  <si>
    <t>3</t>
  </si>
  <si>
    <t>5915020010</t>
  </si>
  <si>
    <t>Povrchová úprava plochy železničního spodku</t>
  </si>
  <si>
    <t>m2</t>
  </si>
  <si>
    <t>-820076198</t>
  </si>
  <si>
    <t>Povrchová úprava plochy železničního spodku Poznámka: 1. V cenách jsou započteny náklady na urovnání a úpravu ploch nebo skládek výzisku kameniva a zeminy s jejich případnou rekultivací.</t>
  </si>
  <si>
    <t>M</t>
  </si>
  <si>
    <t>Práce a dodávky M</t>
  </si>
  <si>
    <t>7593501800</t>
  </si>
  <si>
    <t>Trasy kabelového vedení Lokátory a markery Ball Marker 1401-XR, oranžový telekomunikace</t>
  </si>
  <si>
    <t>kus</t>
  </si>
  <si>
    <t>256</t>
  </si>
  <si>
    <t>64</t>
  </si>
  <si>
    <t>696070660</t>
  </si>
  <si>
    <t>OST</t>
  </si>
  <si>
    <t>Ostatní</t>
  </si>
  <si>
    <t>7491403290</t>
  </si>
  <si>
    <t>Kabelové rošty a žlaby Kabelové žlaby drátěné, pozinkované MERKUR 200/50 M2 galv.zinek</t>
  </si>
  <si>
    <t>m</t>
  </si>
  <si>
    <t>512</t>
  </si>
  <si>
    <t>364919083</t>
  </si>
  <si>
    <t>6</t>
  </si>
  <si>
    <t>7491151011</t>
  </si>
  <si>
    <t>Montáž trubek ohebných elektroinstalačních hladkých z PVC uložených volně nebo pod omítkou průměru do 50 mm</t>
  </si>
  <si>
    <t>-1160906347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</si>
  <si>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</si>
  <si>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7</t>
  </si>
  <si>
    <t>7593500705</t>
  </si>
  <si>
    <t>Trasy kabelového vedení PVC trubky hrdlované 063/1,9/6000, třída 2</t>
  </si>
  <si>
    <t>1461909397</t>
  </si>
  <si>
    <t>8</t>
  </si>
  <si>
    <t>7491571010</t>
  </si>
  <si>
    <t>Demontáž stávajících ucpávek kabelových průměru otvoru do 200 mm</t>
  </si>
  <si>
    <t>-1683147811</t>
  </si>
  <si>
    <t>9</t>
  </si>
  <si>
    <t>7590525245</t>
  </si>
  <si>
    <t>Zatažení kabelu do objektu do 9 kg/m</t>
  </si>
  <si>
    <t>-1749989284</t>
  </si>
  <si>
    <t>Zatažení kabelu do objektu do 9 kg/m - vyčistění přístupu do objektu, odvinutí a zatažení kabelu</t>
  </si>
  <si>
    <t>10</t>
  </si>
  <si>
    <t>7590525750</t>
  </si>
  <si>
    <t>Montáž štítku kabelového průběžného</t>
  </si>
  <si>
    <t>-98835654</t>
  </si>
  <si>
    <t>Montáž štítku kabelového průběžného - zhotovení štítku, vyražení znaku kabelu na štítek, připevnění štítku na kabel, ovinutí štítku páskou PVC</t>
  </si>
  <si>
    <t>11</t>
  </si>
  <si>
    <t>7590565014</t>
  </si>
  <si>
    <t>Spojování a ukončení kabelů optických v optickém rozvaděči pro 24 vláken</t>
  </si>
  <si>
    <t>746027129</t>
  </si>
  <si>
    <t>Spojování a ukončení kabelů optických v optickém rozvaděči pro 24 vláken - práce spojené s montáží specifikované kabelizace specifikovaným způsobem</t>
  </si>
  <si>
    <t>7590565018</t>
  </si>
  <si>
    <t>Spojování a ukončení kabelů optických v optickém rozvaděči pro 48 vláken</t>
  </si>
  <si>
    <t>-1672842751</t>
  </si>
  <si>
    <t>Spojování a ukončení kabelů optických v optickém rozvaděči pro 48 vláken - práce spojené s montáží specifikované kabelizace specifikovaným způsobem</t>
  </si>
  <si>
    <t>13</t>
  </si>
  <si>
    <t>7590565060</t>
  </si>
  <si>
    <t>Montáž konstrukce rezervy optického kabelu</t>
  </si>
  <si>
    <t>-1716581192</t>
  </si>
  <si>
    <t>14</t>
  </si>
  <si>
    <t>7590565080</t>
  </si>
  <si>
    <t>Uložení kabelové rezervy optického kabelu</t>
  </si>
  <si>
    <t>1683800316</t>
  </si>
  <si>
    <t>15</t>
  </si>
  <si>
    <t>7590560519</t>
  </si>
  <si>
    <t>Optické kabely Spojky a příslušenství pro optické sítě Ostatní Rezerva optického kabelu do 500mm</t>
  </si>
  <si>
    <t>-817767266</t>
  </si>
  <si>
    <t>16</t>
  </si>
  <si>
    <t>7590560569</t>
  </si>
  <si>
    <t>Optické kabely Spojky a příslušenství pro optické sítě Ostatní Optický patchcord do 5 m</t>
  </si>
  <si>
    <t>1493218631</t>
  </si>
  <si>
    <t>17</t>
  </si>
  <si>
    <t>7590560593</t>
  </si>
  <si>
    <t>Optické kabely Spojky a příslušenství pro optické sítě Ostatní HDC 3000 - 19“ zásobník na buffery</t>
  </si>
  <si>
    <t>1674179823</t>
  </si>
  <si>
    <t>18</t>
  </si>
  <si>
    <t>7593500015</t>
  </si>
  <si>
    <t>Trasy kabelového vedení Kabelové žlaby Žlab kabelový TK 1 14x17x100cm (HM0592120210000)</t>
  </si>
  <si>
    <t>128</t>
  </si>
  <si>
    <t>1160598848</t>
  </si>
  <si>
    <t>19</t>
  </si>
  <si>
    <t>7593500035</t>
  </si>
  <si>
    <t>Trasy kabelového vedení Kabelové žlaby Poklop kabel.žlabu TK 1 4x16x50cm (HM0592120810000)</t>
  </si>
  <si>
    <t>850160623</t>
  </si>
  <si>
    <t>20</t>
  </si>
  <si>
    <t>7593501143</t>
  </si>
  <si>
    <t>Trasy kabelového vedení Chráničky optického kabelu HDPE Koncová zátka Jackmoon 38-46 mm</t>
  </si>
  <si>
    <t>549928880</t>
  </si>
  <si>
    <t>7590560597</t>
  </si>
  <si>
    <t>Optické kabely Spojky a příslušenství pro optické sítě Ostatní HDC 3000 - 19“ vedení patchcordů</t>
  </si>
  <si>
    <t>-756415736</t>
  </si>
  <si>
    <t>22</t>
  </si>
  <si>
    <t>7590560601</t>
  </si>
  <si>
    <t>Optické kabely Spojky a příslušenství pro optické sítě Ostatní HDC 3000 - 19“ zásobník rezervních délek patchcordů</t>
  </si>
  <si>
    <t>-1398180381</t>
  </si>
  <si>
    <t>23</t>
  </si>
  <si>
    <t>7590560611</t>
  </si>
  <si>
    <t>Optické kabely Spojky a příslušenství pro optické sítě Ostatní HDC 3000 - Konektorový modul E-2000, včetně 12x adaptérů a pigtailů, plně osazen</t>
  </si>
  <si>
    <t>-1417025037</t>
  </si>
  <si>
    <t>24</t>
  </si>
  <si>
    <t>7590560621</t>
  </si>
  <si>
    <t>Optické kabely Spojky a příslušenství pro optické sítě Ostatní HDC 3000 - Spojovací-provařovací modul</t>
  </si>
  <si>
    <t>-1528811691</t>
  </si>
  <si>
    <t>25</t>
  </si>
  <si>
    <t>7590560641</t>
  </si>
  <si>
    <t>Optické kabely Spojky a příslušenství pro optické sítě Ostatní Spojovací kazety s víčkem</t>
  </si>
  <si>
    <t>1217064851</t>
  </si>
  <si>
    <t>26</t>
  </si>
  <si>
    <t>7590560651</t>
  </si>
  <si>
    <t>Optické kabely Spojky a příslušenství pro optické sítě Ostatní Rozvaděč optický pro 144 vláken (vana)</t>
  </si>
  <si>
    <t>-846659470</t>
  </si>
  <si>
    <t>27</t>
  </si>
  <si>
    <t>7590565098</t>
  </si>
  <si>
    <t>Montáž spojky optického kabelu s 48 vlákny</t>
  </si>
  <si>
    <t>655675055</t>
  </si>
  <si>
    <t>Montáž spojky optického kabelu s 48 vlákny - práce spojené s montáží specifikované kabelizace specifikovaným způsobem</t>
  </si>
  <si>
    <t>62</t>
  </si>
  <si>
    <t>7590565100</t>
  </si>
  <si>
    <t>Montáž spojky optického kabelu s 60 vlákny</t>
  </si>
  <si>
    <t>-744340983</t>
  </si>
  <si>
    <t>Montáž spojky optického kabelu s 60 vlákny - práce spojené s montáží specifikované kabelizace specifikovaným způsobem</t>
  </si>
  <si>
    <t>28</t>
  </si>
  <si>
    <t>7590565125</t>
  </si>
  <si>
    <t>Uložení a propojení propojovací šňůry (patchcord) s konektory</t>
  </si>
  <si>
    <t>-1639942830</t>
  </si>
  <si>
    <t>29</t>
  </si>
  <si>
    <t>7593315065</t>
  </si>
  <si>
    <t>Montáž optického rozvaděče</t>
  </si>
  <si>
    <t>561397668</t>
  </si>
  <si>
    <t>30</t>
  </si>
  <si>
    <t>7593315276</t>
  </si>
  <si>
    <t>Montáž kabelového roštu pro volné/pevné uložení šířky 220 mm</t>
  </si>
  <si>
    <t>-11754230</t>
  </si>
  <si>
    <t>Montáž kabelového roštu pro volné/pevné uložení šířky 220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</si>
  <si>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31</t>
  </si>
  <si>
    <t>7593317166</t>
  </si>
  <si>
    <t>Demontáž žlabu pro staniční zabezpečovací zařízení, skříňové provedení bočního</t>
  </si>
  <si>
    <t>823641692</t>
  </si>
  <si>
    <t>32</t>
  </si>
  <si>
    <t>7593505110</t>
  </si>
  <si>
    <t>Zatažení ochranné trubky HFX 20 uvnitř objektu</t>
  </si>
  <si>
    <t>1959291715</t>
  </si>
  <si>
    <t>33</t>
  </si>
  <si>
    <t>7593505150</t>
  </si>
  <si>
    <t>Pokládka výstražné fólie do výkopu</t>
  </si>
  <si>
    <t>-2040040668</t>
  </si>
  <si>
    <t>34</t>
  </si>
  <si>
    <t>7593505202</t>
  </si>
  <si>
    <t>Uložení HDPE trubky pro optický kabel do výkopu bez zřízení lože a bez krytí</t>
  </si>
  <si>
    <t>-55817903</t>
  </si>
  <si>
    <t>35</t>
  </si>
  <si>
    <t>7593505220</t>
  </si>
  <si>
    <t>Montáž spojky Plasson na HDPE trubce rovné nebo redukční</t>
  </si>
  <si>
    <t>-890971792</t>
  </si>
  <si>
    <t>36</t>
  </si>
  <si>
    <t>7593505240</t>
  </si>
  <si>
    <t>Montáž koncovky nebo záslepky Plasson na HDPE trubku</t>
  </si>
  <si>
    <t>-231400305</t>
  </si>
  <si>
    <t>37</t>
  </si>
  <si>
    <t>7593505250</t>
  </si>
  <si>
    <t>Montáž plastové komory na spojkování optického kabelu</t>
  </si>
  <si>
    <t>874322955</t>
  </si>
  <si>
    <t>38</t>
  </si>
  <si>
    <t>7593505270</t>
  </si>
  <si>
    <t>Montáž kabelového označníku Ball Marker</t>
  </si>
  <si>
    <t>-1342601145</t>
  </si>
  <si>
    <t>Montáž kabelového označníku Ball Marker - upevnění kabelového označníku na plášť kabelu upevňovacími prvky</t>
  </si>
  <si>
    <t>39</t>
  </si>
  <si>
    <t>7593505292</t>
  </si>
  <si>
    <t>Zafukování optického kabelu HDPE</t>
  </si>
  <si>
    <t>-843748753</t>
  </si>
  <si>
    <t>40</t>
  </si>
  <si>
    <t>7593505310</t>
  </si>
  <si>
    <t>Zatažení optického kabelu do ochranné HDPE trubky</t>
  </si>
  <si>
    <t>-1968217479</t>
  </si>
  <si>
    <t>41</t>
  </si>
  <si>
    <t>7593507240</t>
  </si>
  <si>
    <t>Demontáž koncovky nebo záslepky z HDPE trubky</t>
  </si>
  <si>
    <t>-1241133106</t>
  </si>
  <si>
    <t>42</t>
  </si>
  <si>
    <t>7595605155</t>
  </si>
  <si>
    <t>Montáž modemu, převodníku, repeatru instalace a konfigurace modemu</t>
  </si>
  <si>
    <t>899691118</t>
  </si>
  <si>
    <t>43</t>
  </si>
  <si>
    <t>7598035070</t>
  </si>
  <si>
    <t>Měření parametrů optického kabelu na třech vlnových délkách metodou OTDR a TM po položení nebo zavěšení, kabelu se 48 vlákny</t>
  </si>
  <si>
    <t>-336805089</t>
  </si>
  <si>
    <t>Měření parametrů optického kabelu na třech vlnových délkách metodou OTDR a TM po položení nebo zavěšení, kabelu se 48 vlákny - včetně vyhotovení měřícího protokolu</t>
  </si>
  <si>
    <t>44</t>
  </si>
  <si>
    <t>7590560094</t>
  </si>
  <si>
    <t>Optické kabely Optické kabely střední konstrukce pro záfuk, přifuk do HDPE chráničky 48 vl. 4x12 vl./trubička, HDPE plášť 8,1 mm (6 el.)</t>
  </si>
  <si>
    <t>1958202440</t>
  </si>
  <si>
    <t>45</t>
  </si>
  <si>
    <t>7593501470</t>
  </si>
  <si>
    <t>Trasy kabelového vedení Kabelové komory Kabelová komora OKOS 1 (1000 x 780 x 350 mm)</t>
  </si>
  <si>
    <t>52548658</t>
  </si>
  <si>
    <t>46</t>
  </si>
  <si>
    <t>7593501500</t>
  </si>
  <si>
    <t>Trasy kabelového vedení Kabelové komory ROMOLD KS 100.63/70,8</t>
  </si>
  <si>
    <t>1793323628</t>
  </si>
  <si>
    <t>47</t>
  </si>
  <si>
    <t>7593501520</t>
  </si>
  <si>
    <t>Trasy kabelového vedení Kabelové komory ROMOLD Víko plastové prům. 63 pochozí vodotěsné</t>
  </si>
  <si>
    <t>535965007</t>
  </si>
  <si>
    <t>48</t>
  </si>
  <si>
    <t>7590560379</t>
  </si>
  <si>
    <t>Optické kabely Spojky a příslušenství pro optické sítě Hrncová spojka, uspořádání vláken: UCNCP 5-18 S standardní, pro max 72 svárů</t>
  </si>
  <si>
    <t>306044899</t>
  </si>
  <si>
    <t>49</t>
  </si>
  <si>
    <t>7598035170</t>
  </si>
  <si>
    <t>Kontrola tlakutěsnosti HDPE trubky v úseku do 2 000 m</t>
  </si>
  <si>
    <t>1224349051</t>
  </si>
  <si>
    <t>50</t>
  </si>
  <si>
    <t>7598035175</t>
  </si>
  <si>
    <t>Kontrola tlakutěsnosti HDPE trubky za každý metr přes 2 000 m</t>
  </si>
  <si>
    <t>-930459563</t>
  </si>
  <si>
    <t>51</t>
  </si>
  <si>
    <t>7598035190</t>
  </si>
  <si>
    <t>Kontrola průchodnosti trubky pro optický kabel</t>
  </si>
  <si>
    <t>km</t>
  </si>
  <si>
    <t>-1912891491</t>
  </si>
  <si>
    <t>52</t>
  </si>
  <si>
    <t>7598095700</t>
  </si>
  <si>
    <t>Dozor pracovníků provozovatele při práci na živém zařízení</t>
  </si>
  <si>
    <t>hod</t>
  </si>
  <si>
    <t>-1504365978</t>
  </si>
  <si>
    <t>53</t>
  </si>
  <si>
    <t>9902100100</t>
  </si>
  <si>
    <t>Doprava materiálu mechanizací o nosnosti přes 3,5 t sypanin (kameniva, písku, suti, dlažebních kostek, atd.) do 10 km</t>
  </si>
  <si>
    <t>t</t>
  </si>
  <si>
    <t>-554150007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</si>
  <si>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</si>
  <si>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54</t>
  </si>
  <si>
    <t>7590190080</t>
  </si>
  <si>
    <t>Ostatní Trubka ochranná (CV736115003)</t>
  </si>
  <si>
    <t>-890707707</t>
  </si>
  <si>
    <t>55</t>
  </si>
  <si>
    <t>7593501195</t>
  </si>
  <si>
    <t>Trasy kabelového vedení Spojky šroubovací pro chráničky optického kabelu HDPE 5050 průměr 40 mm</t>
  </si>
  <si>
    <t>-28112136</t>
  </si>
  <si>
    <t>56</t>
  </si>
  <si>
    <t>7593501125</t>
  </si>
  <si>
    <t>Trasy kabelového vedení Chráničky optického kabelu HDPE 6040 průměr 40/33 mm</t>
  </si>
  <si>
    <t>1350394309</t>
  </si>
  <si>
    <t>57</t>
  </si>
  <si>
    <t>7491552012</t>
  </si>
  <si>
    <t>Montáž protipožárních ucpávek a tmelů protipožární ucpávka stěnou nebo stropem tloušťky do 50 cm, do EI 90 min.</t>
  </si>
  <si>
    <t>-887080001</t>
  </si>
  <si>
    <t>Montáž protipožárních ucpávek a tmelů protipožární ucpávka stěnou nebo stropem tloušťky do 50 cm, do EI 90 min. - protipožární ucpávky včetně příslušenství, vyhotovení a dodání atestu</t>
  </si>
  <si>
    <t>58</t>
  </si>
  <si>
    <t>7491510120</t>
  </si>
  <si>
    <t>Protipožární a kabelové ucpávky Kabelové ucpávky Vodovzdorná</t>
  </si>
  <si>
    <t>-886105606</t>
  </si>
  <si>
    <t>59</t>
  </si>
  <si>
    <t>7593500600</t>
  </si>
  <si>
    <t>Trasy kabelového vedení Kabelové krycí desky a pásy Fólie výstražná modrá š. 34cm (HM0673909991034)</t>
  </si>
  <si>
    <t>750404584</t>
  </si>
  <si>
    <t>60</t>
  </si>
  <si>
    <t>9909000100</t>
  </si>
  <si>
    <t>Poplatek za uložení suti nebo hmot na oficiální skládku</t>
  </si>
  <si>
    <t>-1976045737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</si>
  <si>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</si>
  <si>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61</t>
  </si>
  <si>
    <t>9909000400</t>
  </si>
  <si>
    <t>Poplatek za likvidaci plastových součástí</t>
  </si>
  <si>
    <t>2134986717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</si>
  <si>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</si>
  <si>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23030-0301-2 - PS 03-01 úsek Moravské Budějovice – Znojmo</t>
  </si>
  <si>
    <t>Položky v cenové soustavě URS</t>
  </si>
  <si>
    <t>PSV - Práce a dodávky PSV</t>
  </si>
  <si>
    <t xml:space="preserve">    783 - Dokončovací práce - nátěry</t>
  </si>
  <si>
    <t xml:space="preserve">    46-M - Zemní práce při extr.mont.pracích</t>
  </si>
  <si>
    <t>PSV</t>
  </si>
  <si>
    <t>Práce a dodávky PSV</t>
  </si>
  <si>
    <t>783</t>
  </si>
  <si>
    <t>Dokončovací práce - nátěry</t>
  </si>
  <si>
    <t>783826301</t>
  </si>
  <si>
    <t>Elastický (trvale pružný) akrylátový nátěr omítek</t>
  </si>
  <si>
    <t>CS ÚRS 2024 01</t>
  </si>
  <si>
    <t>-1515027183</t>
  </si>
  <si>
    <t>Nátěr omítek se schopností překlenutí trhlin elastický (trvale pružný) akrylátový</t>
  </si>
  <si>
    <t>24626001</t>
  </si>
  <si>
    <t>hmota nátěrová akrylátová univerzální</t>
  </si>
  <si>
    <t>kg</t>
  </si>
  <si>
    <t>1062138856</t>
  </si>
  <si>
    <t>46-M</t>
  </si>
  <si>
    <t>Zemní práce při extr.mont.pracích</t>
  </si>
  <si>
    <t>460751111</t>
  </si>
  <si>
    <t>Osazení kabelových kanálů do rýhy z prefabrikovaných betonových žlabů vnější šířky do 20 cm</t>
  </si>
  <si>
    <t>432224110</t>
  </si>
  <si>
    <t>Osazení kabelových kanálů včetně utěsnění, vyspárování a zakrytí víkem z prefabrikovaných betonových žlabů do rýhy, bez výkopových prací vnější šířky do 20 cm</t>
  </si>
  <si>
    <t>460952485</t>
  </si>
  <si>
    <t>Zazdívka otvorů při elektroinstalacích cihlami pálenými pl přes 0,0225 do 0,09 m2 a tl přes 60 do 75 cm</t>
  </si>
  <si>
    <t>-324341066</t>
  </si>
  <si>
    <t>Vyplnění otvorů zazdívka otvorů ve zdivu cihlami pálenými plochy přes 0,0225 do 0,09 m2 a tloušťky přes 60 do 75 cm</t>
  </si>
  <si>
    <t>468081435</t>
  </si>
  <si>
    <t>Vybourání otvorů pro elektroinstalace ve zdivu betonovém pl přes 0,09 do 0,25 m2 tl přes 60 do 75 cm</t>
  </si>
  <si>
    <t>138212184</t>
  </si>
  <si>
    <t>Vybourání otvorů ve zdivu betonovém plochy přes 0,09 do 0,25 m2 a tloušťky přes 60 do 75 cm</t>
  </si>
  <si>
    <t>35712110</t>
  </si>
  <si>
    <t>rozvaděč nástěnný optický venkovní na zeď plast se zámkem až 24 svarů čelo 6x sc duplex 3x vstup 5-15mm IP 65</t>
  </si>
  <si>
    <t>266912883</t>
  </si>
  <si>
    <t>35712111</t>
  </si>
  <si>
    <t>rozvaděč nástěnný optický vnitřní na zeď kovový se zámkem až 48 svarů 2x pozice pro quick pack moduly</t>
  </si>
  <si>
    <t>-594485226</t>
  </si>
  <si>
    <t>23030-0301-3 - PS 03-01 úsek Moravské Budějovice – Znojmo</t>
  </si>
  <si>
    <t>Položky vedlejší organizační náklady (VON) v cenové soustavě UOŽI</t>
  </si>
  <si>
    <t>VRN - Vedlejší rozpočtové náklady</t>
  </si>
  <si>
    <t>VRN</t>
  </si>
  <si>
    <t>Vedlejší rozpočtové náklady</t>
  </si>
  <si>
    <t>022101011</t>
  </si>
  <si>
    <t>Geodetické práce Geodetické práce v průběhu opravy</t>
  </si>
  <si>
    <t>%</t>
  </si>
  <si>
    <t>1024</t>
  </si>
  <si>
    <t>973518194</t>
  </si>
  <si>
    <t>022101021</t>
  </si>
  <si>
    <t>Geodetické práce Geodetické práce po ukončení opravy</t>
  </si>
  <si>
    <t>-1153313444</t>
  </si>
  <si>
    <t>022121001</t>
  </si>
  <si>
    <t>Geodetické práce Diagnostika technické infrastruktury Vytýčení trasy inženýrských sítí</t>
  </si>
  <si>
    <t>1017743796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</si>
  <si>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</si>
  <si>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023131011</t>
  </si>
  <si>
    <t xml:space="preserve">Projektové práce Dokumentace skutečného provedení zabezpečovacích, sdělovacích,  elektrických zařízení KKP</t>
  </si>
  <si>
    <t>1495448004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</si>
  <si>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</si>
  <si>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</si>
  <si>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</si>
  <si>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639087120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</si>
</sst>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23030-0301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přenosové cesty Moravské Budějovice – Znojmo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Moravské Budějovice – Znojm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2. 2. 2024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SŽ s.o.; SŽT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IXPROJEKTA s.r.o.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24.7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'23030-0301-1 - PS 03-01 ú...'!J30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'23030-0301-1 - PS 03-01 ú...'!P120</f>
        <v>0</v>
      </c>
      <c r="AV95" s="125">
        <f>'23030-0301-1 - PS 03-01 ú...'!J33</f>
        <v>0</v>
      </c>
      <c r="AW95" s="125">
        <f>'23030-0301-1 - PS 03-01 ú...'!J34</f>
        <v>0</v>
      </c>
      <c r="AX95" s="125">
        <f>'23030-0301-1 - PS 03-01 ú...'!J35</f>
        <v>0</v>
      </c>
      <c r="AY95" s="125">
        <f>'23030-0301-1 - PS 03-01 ú...'!J36</f>
        <v>0</v>
      </c>
      <c r="AZ95" s="125">
        <f>'23030-0301-1 - PS 03-01 ú...'!F33</f>
        <v>0</v>
      </c>
      <c r="BA95" s="125">
        <f>'23030-0301-1 - PS 03-01 ú...'!F34</f>
        <v>0</v>
      </c>
      <c r="BB95" s="125">
        <f>'23030-0301-1 - PS 03-01 ú...'!F35</f>
        <v>0</v>
      </c>
      <c r="BC95" s="125">
        <f>'23030-0301-1 - PS 03-01 ú...'!F36</f>
        <v>0</v>
      </c>
      <c r="BD95" s="127">
        <f>'23030-0301-1 - PS 03-01 ú...'!F37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24.7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82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'23030-0301-2 - PS 03-01 ú...'!J30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4">
        <v>0</v>
      </c>
      <c r="AT96" s="125">
        <f>ROUND(SUM(AV96:AW96),2)</f>
        <v>0</v>
      </c>
      <c r="AU96" s="126">
        <f>'23030-0301-2 - PS 03-01 ú...'!P120</f>
        <v>0</v>
      </c>
      <c r="AV96" s="125">
        <f>'23030-0301-2 - PS 03-01 ú...'!J33</f>
        <v>0</v>
      </c>
      <c r="AW96" s="125">
        <f>'23030-0301-2 - PS 03-01 ú...'!J34</f>
        <v>0</v>
      </c>
      <c r="AX96" s="125">
        <f>'23030-0301-2 - PS 03-01 ú...'!J35</f>
        <v>0</v>
      </c>
      <c r="AY96" s="125">
        <f>'23030-0301-2 - PS 03-01 ú...'!J36</f>
        <v>0</v>
      </c>
      <c r="AZ96" s="125">
        <f>'23030-0301-2 - PS 03-01 ú...'!F33</f>
        <v>0</v>
      </c>
      <c r="BA96" s="125">
        <f>'23030-0301-2 - PS 03-01 ú...'!F34</f>
        <v>0</v>
      </c>
      <c r="BB96" s="125">
        <f>'23030-0301-2 - PS 03-01 ú...'!F35</f>
        <v>0</v>
      </c>
      <c r="BC96" s="125">
        <f>'23030-0301-2 - PS 03-01 ú...'!F36</f>
        <v>0</v>
      </c>
      <c r="BD96" s="127">
        <f>'23030-0301-2 - PS 03-01 ú...'!F37</f>
        <v>0</v>
      </c>
      <c r="BE96" s="7"/>
      <c r="BT96" s="128" t="s">
        <v>84</v>
      </c>
      <c r="BV96" s="128" t="s">
        <v>78</v>
      </c>
      <c r="BW96" s="128" t="s">
        <v>88</v>
      </c>
      <c r="BX96" s="128" t="s">
        <v>5</v>
      </c>
      <c r="CL96" s="128" t="s">
        <v>1</v>
      </c>
      <c r="CM96" s="128" t="s">
        <v>86</v>
      </c>
    </row>
    <row r="97" s="7" customFormat="1" ht="24.75" customHeight="1">
      <c r="A97" s="116" t="s">
        <v>80</v>
      </c>
      <c r="B97" s="117"/>
      <c r="C97" s="118"/>
      <c r="D97" s="119" t="s">
        <v>89</v>
      </c>
      <c r="E97" s="119"/>
      <c r="F97" s="119"/>
      <c r="G97" s="119"/>
      <c r="H97" s="119"/>
      <c r="I97" s="120"/>
      <c r="J97" s="119" t="s">
        <v>82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'23030-0301-3 - PS 03-01 ú...'!J30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83</v>
      </c>
      <c r="AR97" s="123"/>
      <c r="AS97" s="129">
        <v>0</v>
      </c>
      <c r="AT97" s="130">
        <f>ROUND(SUM(AV97:AW97),2)</f>
        <v>0</v>
      </c>
      <c r="AU97" s="131">
        <f>'23030-0301-3 - PS 03-01 ú...'!P117</f>
        <v>0</v>
      </c>
      <c r="AV97" s="130">
        <f>'23030-0301-3 - PS 03-01 ú...'!J33</f>
        <v>0</v>
      </c>
      <c r="AW97" s="130">
        <f>'23030-0301-3 - PS 03-01 ú...'!J34</f>
        <v>0</v>
      </c>
      <c r="AX97" s="130">
        <f>'23030-0301-3 - PS 03-01 ú...'!J35</f>
        <v>0</v>
      </c>
      <c r="AY97" s="130">
        <f>'23030-0301-3 - PS 03-01 ú...'!J36</f>
        <v>0</v>
      </c>
      <c r="AZ97" s="130">
        <f>'23030-0301-3 - PS 03-01 ú...'!F33</f>
        <v>0</v>
      </c>
      <c r="BA97" s="130">
        <f>'23030-0301-3 - PS 03-01 ú...'!F34</f>
        <v>0</v>
      </c>
      <c r="BB97" s="130">
        <f>'23030-0301-3 - PS 03-01 ú...'!F35</f>
        <v>0</v>
      </c>
      <c r="BC97" s="130">
        <f>'23030-0301-3 - PS 03-01 ú...'!F36</f>
        <v>0</v>
      </c>
      <c r="BD97" s="132">
        <f>'23030-0301-3 - PS 03-01 ú...'!F37</f>
        <v>0</v>
      </c>
      <c r="BE97" s="7"/>
      <c r="BT97" s="128" t="s">
        <v>84</v>
      </c>
      <c r="BV97" s="128" t="s">
        <v>78</v>
      </c>
      <c r="BW97" s="128" t="s">
        <v>90</v>
      </c>
      <c r="BX97" s="128" t="s">
        <v>5</v>
      </c>
      <c r="CL97" s="128" t="s">
        <v>1</v>
      </c>
      <c r="CM97" s="128" t="s">
        <v>86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bDQQy/mqis+mXt/+u75R3jMWYvNTzwERBKldTusDKzLio9cG7s/zb+L9uyo682PMqSVlL8wGjsnU7w8QHgEUDw==" hashValue="hBWC6h+gzL1vp6T251mS7e3nsST6ZHk50bv/ovaspcWcdQpuxussPY/II5METeZO1UaA7ua/vfS+dkPXKGWec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3030-0301-1 - PS 03-01 ú...'!C2" display="/"/>
    <hyperlink ref="A96" location="'23030-0301-2 - PS 03-01 ú...'!C2" display="/"/>
    <hyperlink ref="A97" location="'23030-0301-3 - PS 03-01 ú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přenosové cesty Moravské Budějovice – Znojmo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94</v>
      </c>
      <c r="G12" s="35"/>
      <c r="H12" s="35"/>
      <c r="I12" s="137" t="s">
        <v>22</v>
      </c>
      <c r="J12" s="141" t="str">
        <f>'Rekapitulace stavby'!AN8</f>
        <v>2. 2. 2024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95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96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ROUND((SUM(BE120:BE248)),  2)</f>
        <v>0</v>
      </c>
      <c r="G33" s="35"/>
      <c r="H33" s="35"/>
      <c r="I33" s="152">
        <v>0.20999999999999999</v>
      </c>
      <c r="J33" s="151">
        <f>ROUND(((SUM(BE120:BE248))*I33),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ROUND((SUM(BF120:BF248)),  2)</f>
        <v>0</v>
      </c>
      <c r="G34" s="35"/>
      <c r="H34" s="35"/>
      <c r="I34" s="152">
        <v>0.12</v>
      </c>
      <c r="J34" s="151">
        <f>ROUND(((SUM(BF120:BF248))*I34),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ROUND((SUM(BG120:BG248)),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ROUND((SUM(BH120:BH248)),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ROUND((SUM(BI120:BI248)),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přenosové cesty Moravské Budějovice – Znojmo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23030-0301-1 - PS 03-01 úsek Moravské Budějovice – Znojmo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Moravské Budějovice – Znojmo</v>
      </c>
      <c r="G89" s="37"/>
      <c r="H89" s="37"/>
      <c r="I89" s="29" t="s">
        <v>22</v>
      </c>
      <c r="J89" s="76" t="str">
        <f>IF(J12="","",J12)</f>
        <v>2. 2. 2024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SŽ, s.o. SZT</v>
      </c>
      <c r="G91" s="37"/>
      <c r="H91" s="37"/>
      <c r="I91" s="29" t="s">
        <v>30</v>
      </c>
      <c r="J91" s="33" t="str">
        <f>E21</f>
        <v>IXPROJEKTA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104</v>
      </c>
      <c r="E99" s="179"/>
      <c r="F99" s="179"/>
      <c r="G99" s="179"/>
      <c r="H99" s="179"/>
      <c r="I99" s="179"/>
      <c r="J99" s="180">
        <f>J129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105</v>
      </c>
      <c r="E100" s="179"/>
      <c r="F100" s="179"/>
      <c r="G100" s="179"/>
      <c r="H100" s="179"/>
      <c r="I100" s="179"/>
      <c r="J100" s="180">
        <f>J132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Oprava přenosové cesty Moravské Budějovice – Znojmo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30" customHeight="1">
      <c r="A112" s="35"/>
      <c r="B112" s="36"/>
      <c r="C112" s="37"/>
      <c r="D112" s="37"/>
      <c r="E112" s="73" t="str">
        <f>E9</f>
        <v>23030-0301-1 - PS 03-01 úsek Moravské Budějovice – Znojmo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Moravské Budějovice – Znojmo</v>
      </c>
      <c r="G114" s="37"/>
      <c r="H114" s="37"/>
      <c r="I114" s="29" t="s">
        <v>22</v>
      </c>
      <c r="J114" s="76" t="str">
        <f>IF(J12="","",J12)</f>
        <v>2. 2. 2024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>SŽ, s.o. SZT</v>
      </c>
      <c r="G116" s="37"/>
      <c r="H116" s="37"/>
      <c r="I116" s="29" t="s">
        <v>30</v>
      </c>
      <c r="J116" s="33" t="str">
        <f>E21</f>
        <v>IXPROJEKTA s.r.o.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29" t="s">
        <v>33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107</v>
      </c>
      <c r="D119" s="191" t="s">
        <v>61</v>
      </c>
      <c r="E119" s="191" t="s">
        <v>57</v>
      </c>
      <c r="F119" s="191" t="s">
        <v>58</v>
      </c>
      <c r="G119" s="191" t="s">
        <v>108</v>
      </c>
      <c r="H119" s="191" t="s">
        <v>109</v>
      </c>
      <c r="I119" s="191" t="s">
        <v>110</v>
      </c>
      <c r="J119" s="191" t="s">
        <v>99</v>
      </c>
      <c r="K119" s="192" t="s">
        <v>111</v>
      </c>
      <c r="L119" s="193"/>
      <c r="M119" s="97" t="s">
        <v>1</v>
      </c>
      <c r="N119" s="98" t="s">
        <v>40</v>
      </c>
      <c r="O119" s="98" t="s">
        <v>112</v>
      </c>
      <c r="P119" s="98" t="s">
        <v>113</v>
      </c>
      <c r="Q119" s="98" t="s">
        <v>114</v>
      </c>
      <c r="R119" s="98" t="s">
        <v>115</v>
      </c>
      <c r="S119" s="98" t="s">
        <v>116</v>
      </c>
      <c r="T119" s="99" t="s">
        <v>117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118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P121+P129+P132</f>
        <v>0</v>
      </c>
      <c r="Q120" s="101"/>
      <c r="R120" s="196">
        <f>R121+R129+R132</f>
        <v>0</v>
      </c>
      <c r="S120" s="101"/>
      <c r="T120" s="197">
        <f>T121+T129+T132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75</v>
      </c>
      <c r="AU120" s="14" t="s">
        <v>101</v>
      </c>
      <c r="BK120" s="198">
        <f>BK121+BK129+BK132</f>
        <v>0</v>
      </c>
    </row>
    <row r="121" s="12" customFormat="1" ht="25.92" customHeight="1">
      <c r="A121" s="12"/>
      <c r="B121" s="199"/>
      <c r="C121" s="200"/>
      <c r="D121" s="201" t="s">
        <v>75</v>
      </c>
      <c r="E121" s="202" t="s">
        <v>119</v>
      </c>
      <c r="F121" s="202" t="s">
        <v>120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P122</f>
        <v>0</v>
      </c>
      <c r="Q121" s="207"/>
      <c r="R121" s="208">
        <f>R122</f>
        <v>0</v>
      </c>
      <c r="S121" s="207"/>
      <c r="T121" s="20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84</v>
      </c>
      <c r="AT121" s="211" t="s">
        <v>75</v>
      </c>
      <c r="AU121" s="211" t="s">
        <v>76</v>
      </c>
      <c r="AY121" s="210" t="s">
        <v>121</v>
      </c>
      <c r="BK121" s="212">
        <f>BK122</f>
        <v>0</v>
      </c>
    </row>
    <row r="122" s="12" customFormat="1" ht="22.8" customHeight="1">
      <c r="A122" s="12"/>
      <c r="B122" s="199"/>
      <c r="C122" s="200"/>
      <c r="D122" s="201" t="s">
        <v>75</v>
      </c>
      <c r="E122" s="213" t="s">
        <v>122</v>
      </c>
      <c r="F122" s="213" t="s">
        <v>123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SUM(P123:P128)</f>
        <v>0</v>
      </c>
      <c r="Q122" s="207"/>
      <c r="R122" s="208">
        <f>SUM(R123:R128)</f>
        <v>0</v>
      </c>
      <c r="S122" s="207"/>
      <c r="T122" s="209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84</v>
      </c>
      <c r="AT122" s="211" t="s">
        <v>75</v>
      </c>
      <c r="AU122" s="211" t="s">
        <v>84</v>
      </c>
      <c r="AY122" s="210" t="s">
        <v>121</v>
      </c>
      <c r="BK122" s="212">
        <f>SUM(BK123:BK128)</f>
        <v>0</v>
      </c>
    </row>
    <row r="123" s="2" customFormat="1" ht="24.15" customHeight="1">
      <c r="A123" s="35"/>
      <c r="B123" s="36"/>
      <c r="C123" s="215" t="s">
        <v>84</v>
      </c>
      <c r="D123" s="215" t="s">
        <v>124</v>
      </c>
      <c r="E123" s="216" t="s">
        <v>125</v>
      </c>
      <c r="F123" s="217" t="s">
        <v>126</v>
      </c>
      <c r="G123" s="218" t="s">
        <v>127</v>
      </c>
      <c r="H123" s="219">
        <v>1282</v>
      </c>
      <c r="I123" s="220"/>
      <c r="J123" s="221">
        <f>ROUND(I123*H123,2)</f>
        <v>0</v>
      </c>
      <c r="K123" s="217" t="s">
        <v>128</v>
      </c>
      <c r="L123" s="41"/>
      <c r="M123" s="222" t="s">
        <v>1</v>
      </c>
      <c r="N123" s="223" t="s">
        <v>41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129</v>
      </c>
      <c r="AT123" s="226" t="s">
        <v>124</v>
      </c>
      <c r="AU123" s="226" t="s">
        <v>86</v>
      </c>
      <c r="AY123" s="14" t="s">
        <v>121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84</v>
      </c>
      <c r="BK123" s="227">
        <f>ROUND(I123*H123,2)</f>
        <v>0</v>
      </c>
      <c r="BL123" s="14" t="s">
        <v>129</v>
      </c>
      <c r="BM123" s="226" t="s">
        <v>130</v>
      </c>
    </row>
    <row r="124" s="2" customFormat="1">
      <c r="A124" s="35"/>
      <c r="B124" s="36"/>
      <c r="C124" s="37"/>
      <c r="D124" s="228" t="s">
        <v>131</v>
      </c>
      <c r="E124" s="37"/>
      <c r="F124" s="229" t="s">
        <v>132</v>
      </c>
      <c r="G124" s="37"/>
      <c r="H124" s="37"/>
      <c r="I124" s="230"/>
      <c r="J124" s="37"/>
      <c r="K124" s="37"/>
      <c r="L124" s="41"/>
      <c r="M124" s="231"/>
      <c r="N124" s="232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131</v>
      </c>
      <c r="AU124" s="14" t="s">
        <v>86</v>
      </c>
    </row>
    <row r="125" s="2" customFormat="1" ht="24.15" customHeight="1">
      <c r="A125" s="35"/>
      <c r="B125" s="36"/>
      <c r="C125" s="215" t="s">
        <v>86</v>
      </c>
      <c r="D125" s="215" t="s">
        <v>124</v>
      </c>
      <c r="E125" s="216" t="s">
        <v>133</v>
      </c>
      <c r="F125" s="217" t="s">
        <v>134</v>
      </c>
      <c r="G125" s="218" t="s">
        <v>127</v>
      </c>
      <c r="H125" s="219">
        <v>1282</v>
      </c>
      <c r="I125" s="220"/>
      <c r="J125" s="221">
        <f>ROUND(I125*H125,2)</f>
        <v>0</v>
      </c>
      <c r="K125" s="217" t="s">
        <v>128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129</v>
      </c>
      <c r="AT125" s="226" t="s">
        <v>124</v>
      </c>
      <c r="AU125" s="226" t="s">
        <v>86</v>
      </c>
      <c r="AY125" s="14" t="s">
        <v>121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129</v>
      </c>
      <c r="BM125" s="226" t="s">
        <v>135</v>
      </c>
    </row>
    <row r="126" s="2" customFormat="1">
      <c r="A126" s="35"/>
      <c r="B126" s="36"/>
      <c r="C126" s="37"/>
      <c r="D126" s="228" t="s">
        <v>131</v>
      </c>
      <c r="E126" s="37"/>
      <c r="F126" s="229" t="s">
        <v>136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131</v>
      </c>
      <c r="AU126" s="14" t="s">
        <v>86</v>
      </c>
    </row>
    <row r="127" s="2" customFormat="1" ht="16.5" customHeight="1">
      <c r="A127" s="35"/>
      <c r="B127" s="36"/>
      <c r="C127" s="215" t="s">
        <v>137</v>
      </c>
      <c r="D127" s="215" t="s">
        <v>124</v>
      </c>
      <c r="E127" s="216" t="s">
        <v>138</v>
      </c>
      <c r="F127" s="217" t="s">
        <v>139</v>
      </c>
      <c r="G127" s="218" t="s">
        <v>140</v>
      </c>
      <c r="H127" s="219">
        <v>1235</v>
      </c>
      <c r="I127" s="220"/>
      <c r="J127" s="221">
        <f>ROUND(I127*H127,2)</f>
        <v>0</v>
      </c>
      <c r="K127" s="217" t="s">
        <v>128</v>
      </c>
      <c r="L127" s="41"/>
      <c r="M127" s="222" t="s">
        <v>1</v>
      </c>
      <c r="N127" s="223" t="s">
        <v>41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129</v>
      </c>
      <c r="AT127" s="226" t="s">
        <v>124</v>
      </c>
      <c r="AU127" s="226" t="s">
        <v>86</v>
      </c>
      <c r="AY127" s="14" t="s">
        <v>121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129</v>
      </c>
      <c r="BM127" s="226" t="s">
        <v>141</v>
      </c>
    </row>
    <row r="128" s="2" customFormat="1">
      <c r="A128" s="35"/>
      <c r="B128" s="36"/>
      <c r="C128" s="37"/>
      <c r="D128" s="228" t="s">
        <v>131</v>
      </c>
      <c r="E128" s="37"/>
      <c r="F128" s="229" t="s">
        <v>142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131</v>
      </c>
      <c r="AU128" s="14" t="s">
        <v>86</v>
      </c>
    </row>
    <row r="129" s="12" customFormat="1" ht="25.92" customHeight="1">
      <c r="A129" s="12"/>
      <c r="B129" s="199"/>
      <c r="C129" s="200"/>
      <c r="D129" s="201" t="s">
        <v>75</v>
      </c>
      <c r="E129" s="202" t="s">
        <v>143</v>
      </c>
      <c r="F129" s="202" t="s">
        <v>144</v>
      </c>
      <c r="G129" s="200"/>
      <c r="H129" s="200"/>
      <c r="I129" s="203"/>
      <c r="J129" s="204">
        <f>BK129</f>
        <v>0</v>
      </c>
      <c r="K129" s="200"/>
      <c r="L129" s="205"/>
      <c r="M129" s="206"/>
      <c r="N129" s="207"/>
      <c r="O129" s="207"/>
      <c r="P129" s="208">
        <f>SUM(P130:P131)</f>
        <v>0</v>
      </c>
      <c r="Q129" s="207"/>
      <c r="R129" s="208">
        <f>SUM(R130:R131)</f>
        <v>0</v>
      </c>
      <c r="S129" s="207"/>
      <c r="T129" s="209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137</v>
      </c>
      <c r="AT129" s="211" t="s">
        <v>75</v>
      </c>
      <c r="AU129" s="211" t="s">
        <v>76</v>
      </c>
      <c r="AY129" s="210" t="s">
        <v>121</v>
      </c>
      <c r="BK129" s="212">
        <f>SUM(BK130:BK131)</f>
        <v>0</v>
      </c>
    </row>
    <row r="130" s="2" customFormat="1" ht="24.15" customHeight="1">
      <c r="A130" s="35"/>
      <c r="B130" s="36"/>
      <c r="C130" s="233" t="s">
        <v>129</v>
      </c>
      <c r="D130" s="233" t="s">
        <v>143</v>
      </c>
      <c r="E130" s="234" t="s">
        <v>145</v>
      </c>
      <c r="F130" s="235" t="s">
        <v>146</v>
      </c>
      <c r="G130" s="236" t="s">
        <v>147</v>
      </c>
      <c r="H130" s="237">
        <v>33</v>
      </c>
      <c r="I130" s="238"/>
      <c r="J130" s="239">
        <f>ROUND(I130*H130,2)</f>
        <v>0</v>
      </c>
      <c r="K130" s="235" t="s">
        <v>128</v>
      </c>
      <c r="L130" s="240"/>
      <c r="M130" s="241" t="s">
        <v>1</v>
      </c>
      <c r="N130" s="242" t="s">
        <v>41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148</v>
      </c>
      <c r="AT130" s="226" t="s">
        <v>143</v>
      </c>
      <c r="AU130" s="226" t="s">
        <v>84</v>
      </c>
      <c r="AY130" s="14" t="s">
        <v>121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149</v>
      </c>
      <c r="BM130" s="226" t="s">
        <v>150</v>
      </c>
    </row>
    <row r="131" s="2" customFormat="1">
      <c r="A131" s="35"/>
      <c r="B131" s="36"/>
      <c r="C131" s="37"/>
      <c r="D131" s="228" t="s">
        <v>131</v>
      </c>
      <c r="E131" s="37"/>
      <c r="F131" s="229" t="s">
        <v>146</v>
      </c>
      <c r="G131" s="37"/>
      <c r="H131" s="37"/>
      <c r="I131" s="230"/>
      <c r="J131" s="37"/>
      <c r="K131" s="37"/>
      <c r="L131" s="41"/>
      <c r="M131" s="231"/>
      <c r="N131" s="232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131</v>
      </c>
      <c r="AU131" s="14" t="s">
        <v>84</v>
      </c>
    </row>
    <row r="132" s="12" customFormat="1" ht="25.92" customHeight="1">
      <c r="A132" s="12"/>
      <c r="B132" s="199"/>
      <c r="C132" s="200"/>
      <c r="D132" s="201" t="s">
        <v>75</v>
      </c>
      <c r="E132" s="202" t="s">
        <v>151</v>
      </c>
      <c r="F132" s="202" t="s">
        <v>152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SUM(P133:P248)</f>
        <v>0</v>
      </c>
      <c r="Q132" s="207"/>
      <c r="R132" s="208">
        <f>SUM(R133:R248)</f>
        <v>0</v>
      </c>
      <c r="S132" s="207"/>
      <c r="T132" s="209">
        <f>SUM(T133:T248)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129</v>
      </c>
      <c r="AT132" s="211" t="s">
        <v>75</v>
      </c>
      <c r="AU132" s="211" t="s">
        <v>76</v>
      </c>
      <c r="AY132" s="210" t="s">
        <v>121</v>
      </c>
      <c r="BK132" s="212">
        <f>SUM(BK133:BK248)</f>
        <v>0</v>
      </c>
    </row>
    <row r="133" s="2" customFormat="1" ht="24.15" customHeight="1">
      <c r="A133" s="35"/>
      <c r="B133" s="36"/>
      <c r="C133" s="233" t="s">
        <v>122</v>
      </c>
      <c r="D133" s="233" t="s">
        <v>143</v>
      </c>
      <c r="E133" s="234" t="s">
        <v>153</v>
      </c>
      <c r="F133" s="235" t="s">
        <v>154</v>
      </c>
      <c r="G133" s="236" t="s">
        <v>155</v>
      </c>
      <c r="H133" s="237">
        <v>32</v>
      </c>
      <c r="I133" s="238"/>
      <c r="J133" s="239">
        <f>ROUND(I133*H133,2)</f>
        <v>0</v>
      </c>
      <c r="K133" s="235" t="s">
        <v>128</v>
      </c>
      <c r="L133" s="240"/>
      <c r="M133" s="241" t="s">
        <v>1</v>
      </c>
      <c r="N133" s="242" t="s">
        <v>41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156</v>
      </c>
      <c r="AT133" s="226" t="s">
        <v>143</v>
      </c>
      <c r="AU133" s="226" t="s">
        <v>84</v>
      </c>
      <c r="AY133" s="14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156</v>
      </c>
      <c r="BM133" s="226" t="s">
        <v>157</v>
      </c>
    </row>
    <row r="134" s="2" customFormat="1">
      <c r="A134" s="35"/>
      <c r="B134" s="36"/>
      <c r="C134" s="37"/>
      <c r="D134" s="228" t="s">
        <v>131</v>
      </c>
      <c r="E134" s="37"/>
      <c r="F134" s="229" t="s">
        <v>154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131</v>
      </c>
      <c r="AU134" s="14" t="s">
        <v>84</v>
      </c>
    </row>
    <row r="135" s="2" customFormat="1" ht="37.8" customHeight="1">
      <c r="A135" s="35"/>
      <c r="B135" s="36"/>
      <c r="C135" s="215" t="s">
        <v>158</v>
      </c>
      <c r="D135" s="215" t="s">
        <v>124</v>
      </c>
      <c r="E135" s="216" t="s">
        <v>159</v>
      </c>
      <c r="F135" s="217" t="s">
        <v>160</v>
      </c>
      <c r="G135" s="218" t="s">
        <v>155</v>
      </c>
      <c r="H135" s="219">
        <v>5</v>
      </c>
      <c r="I135" s="220"/>
      <c r="J135" s="221">
        <f>ROUND(I135*H135,2)</f>
        <v>0</v>
      </c>
      <c r="K135" s="217" t="s">
        <v>128</v>
      </c>
      <c r="L135" s="41"/>
      <c r="M135" s="222" t="s">
        <v>1</v>
      </c>
      <c r="N135" s="223" t="s">
        <v>41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156</v>
      </c>
      <c r="AT135" s="226" t="s">
        <v>124</v>
      </c>
      <c r="AU135" s="226" t="s">
        <v>84</v>
      </c>
      <c r="AY135" s="14" t="s">
        <v>121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156</v>
      </c>
      <c r="BM135" s="226" t="s">
        <v>161</v>
      </c>
    </row>
    <row r="136" s="2" customFormat="1">
      <c r="A136" s="35"/>
      <c r="B136" s="36"/>
      <c r="C136" s="37"/>
      <c r="D136" s="228" t="s">
        <v>131</v>
      </c>
      <c r="E136" s="37"/>
      <c r="F136" s="229" t="s">
        <v>162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131</v>
      </c>
      <c r="AU136" s="14" t="s">
        <v>84</v>
      </c>
    </row>
    <row r="137" s="2" customFormat="1" ht="24.15" customHeight="1">
      <c r="A137" s="35"/>
      <c r="B137" s="36"/>
      <c r="C137" s="233" t="s">
        <v>163</v>
      </c>
      <c r="D137" s="233" t="s">
        <v>143</v>
      </c>
      <c r="E137" s="234" t="s">
        <v>164</v>
      </c>
      <c r="F137" s="235" t="s">
        <v>165</v>
      </c>
      <c r="G137" s="236" t="s">
        <v>147</v>
      </c>
      <c r="H137" s="237">
        <v>1</v>
      </c>
      <c r="I137" s="238"/>
      <c r="J137" s="239">
        <f>ROUND(I137*H137,2)</f>
        <v>0</v>
      </c>
      <c r="K137" s="235" t="s">
        <v>128</v>
      </c>
      <c r="L137" s="240"/>
      <c r="M137" s="241" t="s">
        <v>1</v>
      </c>
      <c r="N137" s="242" t="s">
        <v>41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156</v>
      </c>
      <c r="AT137" s="226" t="s">
        <v>143</v>
      </c>
      <c r="AU137" s="226" t="s">
        <v>84</v>
      </c>
      <c r="AY137" s="14" t="s">
        <v>121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156</v>
      </c>
      <c r="BM137" s="226" t="s">
        <v>166</v>
      </c>
    </row>
    <row r="138" s="2" customFormat="1">
      <c r="A138" s="35"/>
      <c r="B138" s="36"/>
      <c r="C138" s="37"/>
      <c r="D138" s="228" t="s">
        <v>131</v>
      </c>
      <c r="E138" s="37"/>
      <c r="F138" s="229" t="s">
        <v>165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131</v>
      </c>
      <c r="AU138" s="14" t="s">
        <v>84</v>
      </c>
    </row>
    <row r="139" s="2" customFormat="1" ht="24.15" customHeight="1">
      <c r="A139" s="35"/>
      <c r="B139" s="36"/>
      <c r="C139" s="215" t="s">
        <v>167</v>
      </c>
      <c r="D139" s="215" t="s">
        <v>124</v>
      </c>
      <c r="E139" s="216" t="s">
        <v>168</v>
      </c>
      <c r="F139" s="217" t="s">
        <v>169</v>
      </c>
      <c r="G139" s="218" t="s">
        <v>147</v>
      </c>
      <c r="H139" s="219">
        <v>10</v>
      </c>
      <c r="I139" s="220"/>
      <c r="J139" s="221">
        <f>ROUND(I139*H139,2)</f>
        <v>0</v>
      </c>
      <c r="K139" s="217" t="s">
        <v>128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156</v>
      </c>
      <c r="AT139" s="226" t="s">
        <v>124</v>
      </c>
      <c r="AU139" s="226" t="s">
        <v>84</v>
      </c>
      <c r="AY139" s="14" t="s">
        <v>121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156</v>
      </c>
      <c r="BM139" s="226" t="s">
        <v>170</v>
      </c>
    </row>
    <row r="140" s="2" customFormat="1">
      <c r="A140" s="35"/>
      <c r="B140" s="36"/>
      <c r="C140" s="37"/>
      <c r="D140" s="228" t="s">
        <v>131</v>
      </c>
      <c r="E140" s="37"/>
      <c r="F140" s="229" t="s">
        <v>169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131</v>
      </c>
      <c r="AU140" s="14" t="s">
        <v>84</v>
      </c>
    </row>
    <row r="141" s="2" customFormat="1" ht="16.5" customHeight="1">
      <c r="A141" s="35"/>
      <c r="B141" s="36"/>
      <c r="C141" s="215" t="s">
        <v>171</v>
      </c>
      <c r="D141" s="215" t="s">
        <v>124</v>
      </c>
      <c r="E141" s="216" t="s">
        <v>172</v>
      </c>
      <c r="F141" s="217" t="s">
        <v>173</v>
      </c>
      <c r="G141" s="218" t="s">
        <v>155</v>
      </c>
      <c r="H141" s="219">
        <v>6</v>
      </c>
      <c r="I141" s="220"/>
      <c r="J141" s="221">
        <f>ROUND(I141*H141,2)</f>
        <v>0</v>
      </c>
      <c r="K141" s="217" t="s">
        <v>128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156</v>
      </c>
      <c r="AT141" s="226" t="s">
        <v>124</v>
      </c>
      <c r="AU141" s="226" t="s">
        <v>84</v>
      </c>
      <c r="AY141" s="14" t="s">
        <v>121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156</v>
      </c>
      <c r="BM141" s="226" t="s">
        <v>174</v>
      </c>
    </row>
    <row r="142" s="2" customFormat="1">
      <c r="A142" s="35"/>
      <c r="B142" s="36"/>
      <c r="C142" s="37"/>
      <c r="D142" s="228" t="s">
        <v>131</v>
      </c>
      <c r="E142" s="37"/>
      <c r="F142" s="229" t="s">
        <v>175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131</v>
      </c>
      <c r="AU142" s="14" t="s">
        <v>84</v>
      </c>
    </row>
    <row r="143" s="2" customFormat="1" ht="16.5" customHeight="1">
      <c r="A143" s="35"/>
      <c r="B143" s="36"/>
      <c r="C143" s="215" t="s">
        <v>176</v>
      </c>
      <c r="D143" s="215" t="s">
        <v>124</v>
      </c>
      <c r="E143" s="216" t="s">
        <v>177</v>
      </c>
      <c r="F143" s="217" t="s">
        <v>178</v>
      </c>
      <c r="G143" s="218" t="s">
        <v>147</v>
      </c>
      <c r="H143" s="219">
        <v>15</v>
      </c>
      <c r="I143" s="220"/>
      <c r="J143" s="221">
        <f>ROUND(I143*H143,2)</f>
        <v>0</v>
      </c>
      <c r="K143" s="217" t="s">
        <v>128</v>
      </c>
      <c r="L143" s="41"/>
      <c r="M143" s="222" t="s">
        <v>1</v>
      </c>
      <c r="N143" s="223" t="s">
        <v>41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156</v>
      </c>
      <c r="AT143" s="226" t="s">
        <v>124</v>
      </c>
      <c r="AU143" s="226" t="s">
        <v>84</v>
      </c>
      <c r="AY143" s="14" t="s">
        <v>121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156</v>
      </c>
      <c r="BM143" s="226" t="s">
        <v>179</v>
      </c>
    </row>
    <row r="144" s="2" customFormat="1">
      <c r="A144" s="35"/>
      <c r="B144" s="36"/>
      <c r="C144" s="37"/>
      <c r="D144" s="228" t="s">
        <v>131</v>
      </c>
      <c r="E144" s="37"/>
      <c r="F144" s="229" t="s">
        <v>180</v>
      </c>
      <c r="G144" s="37"/>
      <c r="H144" s="37"/>
      <c r="I144" s="230"/>
      <c r="J144" s="37"/>
      <c r="K144" s="37"/>
      <c r="L144" s="41"/>
      <c r="M144" s="231"/>
      <c r="N144" s="232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131</v>
      </c>
      <c r="AU144" s="14" t="s">
        <v>84</v>
      </c>
    </row>
    <row r="145" s="2" customFormat="1" ht="24.15" customHeight="1">
      <c r="A145" s="35"/>
      <c r="B145" s="36"/>
      <c r="C145" s="215" t="s">
        <v>181</v>
      </c>
      <c r="D145" s="215" t="s">
        <v>124</v>
      </c>
      <c r="E145" s="216" t="s">
        <v>182</v>
      </c>
      <c r="F145" s="217" t="s">
        <v>183</v>
      </c>
      <c r="G145" s="218" t="s">
        <v>147</v>
      </c>
      <c r="H145" s="219">
        <v>1</v>
      </c>
      <c r="I145" s="220"/>
      <c r="J145" s="221">
        <f>ROUND(I145*H145,2)</f>
        <v>0</v>
      </c>
      <c r="K145" s="217" t="s">
        <v>128</v>
      </c>
      <c r="L145" s="41"/>
      <c r="M145" s="222" t="s">
        <v>1</v>
      </c>
      <c r="N145" s="223" t="s">
        <v>41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156</v>
      </c>
      <c r="AT145" s="226" t="s">
        <v>124</v>
      </c>
      <c r="AU145" s="226" t="s">
        <v>84</v>
      </c>
      <c r="AY145" s="14" t="s">
        <v>121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84</v>
      </c>
      <c r="BK145" s="227">
        <f>ROUND(I145*H145,2)</f>
        <v>0</v>
      </c>
      <c r="BL145" s="14" t="s">
        <v>156</v>
      </c>
      <c r="BM145" s="226" t="s">
        <v>184</v>
      </c>
    </row>
    <row r="146" s="2" customFormat="1">
      <c r="A146" s="35"/>
      <c r="B146" s="36"/>
      <c r="C146" s="37"/>
      <c r="D146" s="228" t="s">
        <v>131</v>
      </c>
      <c r="E146" s="37"/>
      <c r="F146" s="229" t="s">
        <v>185</v>
      </c>
      <c r="G146" s="37"/>
      <c r="H146" s="37"/>
      <c r="I146" s="230"/>
      <c r="J146" s="37"/>
      <c r="K146" s="37"/>
      <c r="L146" s="41"/>
      <c r="M146" s="231"/>
      <c r="N146" s="232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131</v>
      </c>
      <c r="AU146" s="14" t="s">
        <v>84</v>
      </c>
    </row>
    <row r="147" s="2" customFormat="1" ht="24.15" customHeight="1">
      <c r="A147" s="35"/>
      <c r="B147" s="36"/>
      <c r="C147" s="215" t="s">
        <v>8</v>
      </c>
      <c r="D147" s="215" t="s">
        <v>124</v>
      </c>
      <c r="E147" s="216" t="s">
        <v>186</v>
      </c>
      <c r="F147" s="217" t="s">
        <v>187</v>
      </c>
      <c r="G147" s="218" t="s">
        <v>147</v>
      </c>
      <c r="H147" s="219">
        <v>12</v>
      </c>
      <c r="I147" s="220"/>
      <c r="J147" s="221">
        <f>ROUND(I147*H147,2)</f>
        <v>0</v>
      </c>
      <c r="K147" s="217" t="s">
        <v>128</v>
      </c>
      <c r="L147" s="41"/>
      <c r="M147" s="222" t="s">
        <v>1</v>
      </c>
      <c r="N147" s="223" t="s">
        <v>41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156</v>
      </c>
      <c r="AT147" s="226" t="s">
        <v>124</v>
      </c>
      <c r="AU147" s="226" t="s">
        <v>84</v>
      </c>
      <c r="AY147" s="14" t="s">
        <v>121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84</v>
      </c>
      <c r="BK147" s="227">
        <f>ROUND(I147*H147,2)</f>
        <v>0</v>
      </c>
      <c r="BL147" s="14" t="s">
        <v>156</v>
      </c>
      <c r="BM147" s="226" t="s">
        <v>188</v>
      </c>
    </row>
    <row r="148" s="2" customFormat="1">
      <c r="A148" s="35"/>
      <c r="B148" s="36"/>
      <c r="C148" s="37"/>
      <c r="D148" s="228" t="s">
        <v>131</v>
      </c>
      <c r="E148" s="37"/>
      <c r="F148" s="229" t="s">
        <v>189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131</v>
      </c>
      <c r="AU148" s="14" t="s">
        <v>84</v>
      </c>
    </row>
    <row r="149" s="2" customFormat="1" ht="16.5" customHeight="1">
      <c r="A149" s="35"/>
      <c r="B149" s="36"/>
      <c r="C149" s="215" t="s">
        <v>190</v>
      </c>
      <c r="D149" s="215" t="s">
        <v>124</v>
      </c>
      <c r="E149" s="216" t="s">
        <v>191</v>
      </c>
      <c r="F149" s="217" t="s">
        <v>192</v>
      </c>
      <c r="G149" s="218" t="s">
        <v>147</v>
      </c>
      <c r="H149" s="219">
        <v>11</v>
      </c>
      <c r="I149" s="220"/>
      <c r="J149" s="221">
        <f>ROUND(I149*H149,2)</f>
        <v>0</v>
      </c>
      <c r="K149" s="217" t="s">
        <v>128</v>
      </c>
      <c r="L149" s="41"/>
      <c r="M149" s="222" t="s">
        <v>1</v>
      </c>
      <c r="N149" s="223" t="s">
        <v>41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156</v>
      </c>
      <c r="AT149" s="226" t="s">
        <v>124</v>
      </c>
      <c r="AU149" s="226" t="s">
        <v>84</v>
      </c>
      <c r="AY149" s="14" t="s">
        <v>121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84</v>
      </c>
      <c r="BK149" s="227">
        <f>ROUND(I149*H149,2)</f>
        <v>0</v>
      </c>
      <c r="BL149" s="14" t="s">
        <v>156</v>
      </c>
      <c r="BM149" s="226" t="s">
        <v>193</v>
      </c>
    </row>
    <row r="150" s="2" customFormat="1">
      <c r="A150" s="35"/>
      <c r="B150" s="36"/>
      <c r="C150" s="37"/>
      <c r="D150" s="228" t="s">
        <v>131</v>
      </c>
      <c r="E150" s="37"/>
      <c r="F150" s="229" t="s">
        <v>192</v>
      </c>
      <c r="G150" s="37"/>
      <c r="H150" s="37"/>
      <c r="I150" s="230"/>
      <c r="J150" s="37"/>
      <c r="K150" s="37"/>
      <c r="L150" s="41"/>
      <c r="M150" s="231"/>
      <c r="N150" s="232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131</v>
      </c>
      <c r="AU150" s="14" t="s">
        <v>84</v>
      </c>
    </row>
    <row r="151" s="2" customFormat="1" ht="16.5" customHeight="1">
      <c r="A151" s="35"/>
      <c r="B151" s="36"/>
      <c r="C151" s="215" t="s">
        <v>194</v>
      </c>
      <c r="D151" s="215" t="s">
        <v>124</v>
      </c>
      <c r="E151" s="216" t="s">
        <v>195</v>
      </c>
      <c r="F151" s="217" t="s">
        <v>196</v>
      </c>
      <c r="G151" s="218" t="s">
        <v>147</v>
      </c>
      <c r="H151" s="219">
        <v>44</v>
      </c>
      <c r="I151" s="220"/>
      <c r="J151" s="221">
        <f>ROUND(I151*H151,2)</f>
        <v>0</v>
      </c>
      <c r="K151" s="217" t="s">
        <v>128</v>
      </c>
      <c r="L151" s="41"/>
      <c r="M151" s="222" t="s">
        <v>1</v>
      </c>
      <c r="N151" s="223" t="s">
        <v>41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156</v>
      </c>
      <c r="AT151" s="226" t="s">
        <v>124</v>
      </c>
      <c r="AU151" s="226" t="s">
        <v>84</v>
      </c>
      <c r="AY151" s="14" t="s">
        <v>121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84</v>
      </c>
      <c r="BK151" s="227">
        <f>ROUND(I151*H151,2)</f>
        <v>0</v>
      </c>
      <c r="BL151" s="14" t="s">
        <v>156</v>
      </c>
      <c r="BM151" s="226" t="s">
        <v>197</v>
      </c>
    </row>
    <row r="152" s="2" customFormat="1">
      <c r="A152" s="35"/>
      <c r="B152" s="36"/>
      <c r="C152" s="37"/>
      <c r="D152" s="228" t="s">
        <v>131</v>
      </c>
      <c r="E152" s="37"/>
      <c r="F152" s="229" t="s">
        <v>196</v>
      </c>
      <c r="G152" s="37"/>
      <c r="H152" s="37"/>
      <c r="I152" s="230"/>
      <c r="J152" s="37"/>
      <c r="K152" s="37"/>
      <c r="L152" s="41"/>
      <c r="M152" s="231"/>
      <c r="N152" s="232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131</v>
      </c>
      <c r="AU152" s="14" t="s">
        <v>84</v>
      </c>
    </row>
    <row r="153" s="2" customFormat="1" ht="33" customHeight="1">
      <c r="A153" s="35"/>
      <c r="B153" s="36"/>
      <c r="C153" s="233" t="s">
        <v>198</v>
      </c>
      <c r="D153" s="233" t="s">
        <v>143</v>
      </c>
      <c r="E153" s="234" t="s">
        <v>199</v>
      </c>
      <c r="F153" s="235" t="s">
        <v>200</v>
      </c>
      <c r="G153" s="236" t="s">
        <v>147</v>
      </c>
      <c r="H153" s="237">
        <v>11</v>
      </c>
      <c r="I153" s="238"/>
      <c r="J153" s="239">
        <f>ROUND(I153*H153,2)</f>
        <v>0</v>
      </c>
      <c r="K153" s="235" t="s">
        <v>128</v>
      </c>
      <c r="L153" s="240"/>
      <c r="M153" s="241" t="s">
        <v>1</v>
      </c>
      <c r="N153" s="242" t="s">
        <v>41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156</v>
      </c>
      <c r="AT153" s="226" t="s">
        <v>143</v>
      </c>
      <c r="AU153" s="226" t="s">
        <v>84</v>
      </c>
      <c r="AY153" s="14" t="s">
        <v>121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84</v>
      </c>
      <c r="BK153" s="227">
        <f>ROUND(I153*H153,2)</f>
        <v>0</v>
      </c>
      <c r="BL153" s="14" t="s">
        <v>156</v>
      </c>
      <c r="BM153" s="226" t="s">
        <v>201</v>
      </c>
    </row>
    <row r="154" s="2" customFormat="1">
      <c r="A154" s="35"/>
      <c r="B154" s="36"/>
      <c r="C154" s="37"/>
      <c r="D154" s="228" t="s">
        <v>131</v>
      </c>
      <c r="E154" s="37"/>
      <c r="F154" s="229" t="s">
        <v>200</v>
      </c>
      <c r="G154" s="37"/>
      <c r="H154" s="37"/>
      <c r="I154" s="230"/>
      <c r="J154" s="37"/>
      <c r="K154" s="37"/>
      <c r="L154" s="41"/>
      <c r="M154" s="231"/>
      <c r="N154" s="232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131</v>
      </c>
      <c r="AU154" s="14" t="s">
        <v>84</v>
      </c>
    </row>
    <row r="155" s="2" customFormat="1" ht="24.15" customHeight="1">
      <c r="A155" s="35"/>
      <c r="B155" s="36"/>
      <c r="C155" s="233" t="s">
        <v>202</v>
      </c>
      <c r="D155" s="233" t="s">
        <v>143</v>
      </c>
      <c r="E155" s="234" t="s">
        <v>203</v>
      </c>
      <c r="F155" s="235" t="s">
        <v>204</v>
      </c>
      <c r="G155" s="236" t="s">
        <v>147</v>
      </c>
      <c r="H155" s="237">
        <v>144</v>
      </c>
      <c r="I155" s="238"/>
      <c r="J155" s="239">
        <f>ROUND(I155*H155,2)</f>
        <v>0</v>
      </c>
      <c r="K155" s="235" t="s">
        <v>128</v>
      </c>
      <c r="L155" s="240"/>
      <c r="M155" s="241" t="s">
        <v>1</v>
      </c>
      <c r="N155" s="242" t="s">
        <v>41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156</v>
      </c>
      <c r="AT155" s="226" t="s">
        <v>143</v>
      </c>
      <c r="AU155" s="226" t="s">
        <v>84</v>
      </c>
      <c r="AY155" s="14" t="s">
        <v>121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84</v>
      </c>
      <c r="BK155" s="227">
        <f>ROUND(I155*H155,2)</f>
        <v>0</v>
      </c>
      <c r="BL155" s="14" t="s">
        <v>156</v>
      </c>
      <c r="BM155" s="226" t="s">
        <v>205</v>
      </c>
    </row>
    <row r="156" s="2" customFormat="1">
      <c r="A156" s="35"/>
      <c r="B156" s="36"/>
      <c r="C156" s="37"/>
      <c r="D156" s="228" t="s">
        <v>131</v>
      </c>
      <c r="E156" s="37"/>
      <c r="F156" s="229" t="s">
        <v>204</v>
      </c>
      <c r="G156" s="37"/>
      <c r="H156" s="37"/>
      <c r="I156" s="230"/>
      <c r="J156" s="37"/>
      <c r="K156" s="37"/>
      <c r="L156" s="41"/>
      <c r="M156" s="231"/>
      <c r="N156" s="232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131</v>
      </c>
      <c r="AU156" s="14" t="s">
        <v>84</v>
      </c>
    </row>
    <row r="157" s="2" customFormat="1" ht="33" customHeight="1">
      <c r="A157" s="35"/>
      <c r="B157" s="36"/>
      <c r="C157" s="233" t="s">
        <v>206</v>
      </c>
      <c r="D157" s="233" t="s">
        <v>143</v>
      </c>
      <c r="E157" s="234" t="s">
        <v>207</v>
      </c>
      <c r="F157" s="235" t="s">
        <v>208</v>
      </c>
      <c r="G157" s="236" t="s">
        <v>147</v>
      </c>
      <c r="H157" s="237">
        <v>4</v>
      </c>
      <c r="I157" s="238"/>
      <c r="J157" s="239">
        <f>ROUND(I157*H157,2)</f>
        <v>0</v>
      </c>
      <c r="K157" s="235" t="s">
        <v>128</v>
      </c>
      <c r="L157" s="240"/>
      <c r="M157" s="241" t="s">
        <v>1</v>
      </c>
      <c r="N157" s="242" t="s">
        <v>41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156</v>
      </c>
      <c r="AT157" s="226" t="s">
        <v>143</v>
      </c>
      <c r="AU157" s="226" t="s">
        <v>84</v>
      </c>
      <c r="AY157" s="14" t="s">
        <v>121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84</v>
      </c>
      <c r="BK157" s="227">
        <f>ROUND(I157*H157,2)</f>
        <v>0</v>
      </c>
      <c r="BL157" s="14" t="s">
        <v>156</v>
      </c>
      <c r="BM157" s="226" t="s">
        <v>209</v>
      </c>
    </row>
    <row r="158" s="2" customFormat="1">
      <c r="A158" s="35"/>
      <c r="B158" s="36"/>
      <c r="C158" s="37"/>
      <c r="D158" s="228" t="s">
        <v>131</v>
      </c>
      <c r="E158" s="37"/>
      <c r="F158" s="229" t="s">
        <v>208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131</v>
      </c>
      <c r="AU158" s="14" t="s">
        <v>84</v>
      </c>
    </row>
    <row r="159" s="2" customFormat="1" ht="24.15" customHeight="1">
      <c r="A159" s="35"/>
      <c r="B159" s="36"/>
      <c r="C159" s="233" t="s">
        <v>210</v>
      </c>
      <c r="D159" s="233" t="s">
        <v>143</v>
      </c>
      <c r="E159" s="234" t="s">
        <v>211</v>
      </c>
      <c r="F159" s="235" t="s">
        <v>212</v>
      </c>
      <c r="G159" s="236" t="s">
        <v>147</v>
      </c>
      <c r="H159" s="237">
        <v>80</v>
      </c>
      <c r="I159" s="238"/>
      <c r="J159" s="239">
        <f>ROUND(I159*H159,2)</f>
        <v>0</v>
      </c>
      <c r="K159" s="235" t="s">
        <v>128</v>
      </c>
      <c r="L159" s="240"/>
      <c r="M159" s="241" t="s">
        <v>1</v>
      </c>
      <c r="N159" s="242" t="s">
        <v>41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213</v>
      </c>
      <c r="AT159" s="226" t="s">
        <v>143</v>
      </c>
      <c r="AU159" s="226" t="s">
        <v>84</v>
      </c>
      <c r="AY159" s="14" t="s">
        <v>121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84</v>
      </c>
      <c r="BK159" s="227">
        <f>ROUND(I159*H159,2)</f>
        <v>0</v>
      </c>
      <c r="BL159" s="14" t="s">
        <v>213</v>
      </c>
      <c r="BM159" s="226" t="s">
        <v>214</v>
      </c>
    </row>
    <row r="160" s="2" customFormat="1">
      <c r="A160" s="35"/>
      <c r="B160" s="36"/>
      <c r="C160" s="37"/>
      <c r="D160" s="228" t="s">
        <v>131</v>
      </c>
      <c r="E160" s="37"/>
      <c r="F160" s="229" t="s">
        <v>212</v>
      </c>
      <c r="G160" s="37"/>
      <c r="H160" s="37"/>
      <c r="I160" s="230"/>
      <c r="J160" s="37"/>
      <c r="K160" s="37"/>
      <c r="L160" s="41"/>
      <c r="M160" s="231"/>
      <c r="N160" s="232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131</v>
      </c>
      <c r="AU160" s="14" t="s">
        <v>84</v>
      </c>
    </row>
    <row r="161" s="2" customFormat="1" ht="24.15" customHeight="1">
      <c r="A161" s="35"/>
      <c r="B161" s="36"/>
      <c r="C161" s="233" t="s">
        <v>215</v>
      </c>
      <c r="D161" s="233" t="s">
        <v>143</v>
      </c>
      <c r="E161" s="234" t="s">
        <v>216</v>
      </c>
      <c r="F161" s="235" t="s">
        <v>217</v>
      </c>
      <c r="G161" s="236" t="s">
        <v>147</v>
      </c>
      <c r="H161" s="237">
        <v>160</v>
      </c>
      <c r="I161" s="238"/>
      <c r="J161" s="239">
        <f>ROUND(I161*H161,2)</f>
        <v>0</v>
      </c>
      <c r="K161" s="235" t="s">
        <v>128</v>
      </c>
      <c r="L161" s="240"/>
      <c r="M161" s="241" t="s">
        <v>1</v>
      </c>
      <c r="N161" s="242" t="s">
        <v>41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213</v>
      </c>
      <c r="AT161" s="226" t="s">
        <v>143</v>
      </c>
      <c r="AU161" s="226" t="s">
        <v>84</v>
      </c>
      <c r="AY161" s="14" t="s">
        <v>121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84</v>
      </c>
      <c r="BK161" s="227">
        <f>ROUND(I161*H161,2)</f>
        <v>0</v>
      </c>
      <c r="BL161" s="14" t="s">
        <v>213</v>
      </c>
      <c r="BM161" s="226" t="s">
        <v>218</v>
      </c>
    </row>
    <row r="162" s="2" customFormat="1">
      <c r="A162" s="35"/>
      <c r="B162" s="36"/>
      <c r="C162" s="37"/>
      <c r="D162" s="228" t="s">
        <v>131</v>
      </c>
      <c r="E162" s="37"/>
      <c r="F162" s="229" t="s">
        <v>217</v>
      </c>
      <c r="G162" s="37"/>
      <c r="H162" s="37"/>
      <c r="I162" s="230"/>
      <c r="J162" s="37"/>
      <c r="K162" s="37"/>
      <c r="L162" s="41"/>
      <c r="M162" s="231"/>
      <c r="N162" s="232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131</v>
      </c>
      <c r="AU162" s="14" t="s">
        <v>84</v>
      </c>
    </row>
    <row r="163" s="2" customFormat="1" ht="33" customHeight="1">
      <c r="A163" s="35"/>
      <c r="B163" s="36"/>
      <c r="C163" s="233" t="s">
        <v>219</v>
      </c>
      <c r="D163" s="233" t="s">
        <v>143</v>
      </c>
      <c r="E163" s="234" t="s">
        <v>220</v>
      </c>
      <c r="F163" s="235" t="s">
        <v>221</v>
      </c>
      <c r="G163" s="236" t="s">
        <v>147</v>
      </c>
      <c r="H163" s="237">
        <v>78</v>
      </c>
      <c r="I163" s="238"/>
      <c r="J163" s="239">
        <f>ROUND(I163*H163,2)</f>
        <v>0</v>
      </c>
      <c r="K163" s="235" t="s">
        <v>128</v>
      </c>
      <c r="L163" s="240"/>
      <c r="M163" s="241" t="s">
        <v>1</v>
      </c>
      <c r="N163" s="242" t="s">
        <v>41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156</v>
      </c>
      <c r="AT163" s="226" t="s">
        <v>143</v>
      </c>
      <c r="AU163" s="226" t="s">
        <v>84</v>
      </c>
      <c r="AY163" s="14" t="s">
        <v>121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84</v>
      </c>
      <c r="BK163" s="227">
        <f>ROUND(I163*H163,2)</f>
        <v>0</v>
      </c>
      <c r="BL163" s="14" t="s">
        <v>156</v>
      </c>
      <c r="BM163" s="226" t="s">
        <v>222</v>
      </c>
    </row>
    <row r="164" s="2" customFormat="1">
      <c r="A164" s="35"/>
      <c r="B164" s="36"/>
      <c r="C164" s="37"/>
      <c r="D164" s="228" t="s">
        <v>131</v>
      </c>
      <c r="E164" s="37"/>
      <c r="F164" s="229" t="s">
        <v>221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131</v>
      </c>
      <c r="AU164" s="14" t="s">
        <v>84</v>
      </c>
    </row>
    <row r="165" s="2" customFormat="1" ht="24.15" customHeight="1">
      <c r="A165" s="35"/>
      <c r="B165" s="36"/>
      <c r="C165" s="233" t="s">
        <v>7</v>
      </c>
      <c r="D165" s="233" t="s">
        <v>143</v>
      </c>
      <c r="E165" s="234" t="s">
        <v>223</v>
      </c>
      <c r="F165" s="235" t="s">
        <v>224</v>
      </c>
      <c r="G165" s="236" t="s">
        <v>147</v>
      </c>
      <c r="H165" s="237">
        <v>4</v>
      </c>
      <c r="I165" s="238"/>
      <c r="J165" s="239">
        <f>ROUND(I165*H165,2)</f>
        <v>0</v>
      </c>
      <c r="K165" s="235" t="s">
        <v>128</v>
      </c>
      <c r="L165" s="240"/>
      <c r="M165" s="241" t="s">
        <v>1</v>
      </c>
      <c r="N165" s="242" t="s">
        <v>41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156</v>
      </c>
      <c r="AT165" s="226" t="s">
        <v>143</v>
      </c>
      <c r="AU165" s="226" t="s">
        <v>84</v>
      </c>
      <c r="AY165" s="14" t="s">
        <v>121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84</v>
      </c>
      <c r="BK165" s="227">
        <f>ROUND(I165*H165,2)</f>
        <v>0</v>
      </c>
      <c r="BL165" s="14" t="s">
        <v>156</v>
      </c>
      <c r="BM165" s="226" t="s">
        <v>225</v>
      </c>
    </row>
    <row r="166" s="2" customFormat="1">
      <c r="A166" s="35"/>
      <c r="B166" s="36"/>
      <c r="C166" s="37"/>
      <c r="D166" s="228" t="s">
        <v>131</v>
      </c>
      <c r="E166" s="37"/>
      <c r="F166" s="229" t="s">
        <v>224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131</v>
      </c>
      <c r="AU166" s="14" t="s">
        <v>84</v>
      </c>
    </row>
    <row r="167" s="2" customFormat="1" ht="37.8" customHeight="1">
      <c r="A167" s="35"/>
      <c r="B167" s="36"/>
      <c r="C167" s="233" t="s">
        <v>226</v>
      </c>
      <c r="D167" s="233" t="s">
        <v>143</v>
      </c>
      <c r="E167" s="234" t="s">
        <v>227</v>
      </c>
      <c r="F167" s="235" t="s">
        <v>228</v>
      </c>
      <c r="G167" s="236" t="s">
        <v>147</v>
      </c>
      <c r="H167" s="237">
        <v>4</v>
      </c>
      <c r="I167" s="238"/>
      <c r="J167" s="239">
        <f>ROUND(I167*H167,2)</f>
        <v>0</v>
      </c>
      <c r="K167" s="235" t="s">
        <v>128</v>
      </c>
      <c r="L167" s="240"/>
      <c r="M167" s="241" t="s">
        <v>1</v>
      </c>
      <c r="N167" s="242" t="s">
        <v>41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156</v>
      </c>
      <c r="AT167" s="226" t="s">
        <v>143</v>
      </c>
      <c r="AU167" s="226" t="s">
        <v>84</v>
      </c>
      <c r="AY167" s="14" t="s">
        <v>121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84</v>
      </c>
      <c r="BK167" s="227">
        <f>ROUND(I167*H167,2)</f>
        <v>0</v>
      </c>
      <c r="BL167" s="14" t="s">
        <v>156</v>
      </c>
      <c r="BM167" s="226" t="s">
        <v>229</v>
      </c>
    </row>
    <row r="168" s="2" customFormat="1">
      <c r="A168" s="35"/>
      <c r="B168" s="36"/>
      <c r="C168" s="37"/>
      <c r="D168" s="228" t="s">
        <v>131</v>
      </c>
      <c r="E168" s="37"/>
      <c r="F168" s="229" t="s">
        <v>228</v>
      </c>
      <c r="G168" s="37"/>
      <c r="H168" s="37"/>
      <c r="I168" s="230"/>
      <c r="J168" s="37"/>
      <c r="K168" s="37"/>
      <c r="L168" s="41"/>
      <c r="M168" s="231"/>
      <c r="N168" s="23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131</v>
      </c>
      <c r="AU168" s="14" t="s">
        <v>84</v>
      </c>
    </row>
    <row r="169" s="2" customFormat="1" ht="44.25" customHeight="1">
      <c r="A169" s="35"/>
      <c r="B169" s="36"/>
      <c r="C169" s="233" t="s">
        <v>230</v>
      </c>
      <c r="D169" s="233" t="s">
        <v>143</v>
      </c>
      <c r="E169" s="234" t="s">
        <v>231</v>
      </c>
      <c r="F169" s="235" t="s">
        <v>232</v>
      </c>
      <c r="G169" s="236" t="s">
        <v>147</v>
      </c>
      <c r="H169" s="237">
        <v>25</v>
      </c>
      <c r="I169" s="238"/>
      <c r="J169" s="239">
        <f>ROUND(I169*H169,2)</f>
        <v>0</v>
      </c>
      <c r="K169" s="235" t="s">
        <v>128</v>
      </c>
      <c r="L169" s="240"/>
      <c r="M169" s="241" t="s">
        <v>1</v>
      </c>
      <c r="N169" s="242" t="s">
        <v>41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156</v>
      </c>
      <c r="AT169" s="226" t="s">
        <v>143</v>
      </c>
      <c r="AU169" s="226" t="s">
        <v>84</v>
      </c>
      <c r="AY169" s="14" t="s">
        <v>121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84</v>
      </c>
      <c r="BK169" s="227">
        <f>ROUND(I169*H169,2)</f>
        <v>0</v>
      </c>
      <c r="BL169" s="14" t="s">
        <v>156</v>
      </c>
      <c r="BM169" s="226" t="s">
        <v>233</v>
      </c>
    </row>
    <row r="170" s="2" customFormat="1">
      <c r="A170" s="35"/>
      <c r="B170" s="36"/>
      <c r="C170" s="37"/>
      <c r="D170" s="228" t="s">
        <v>131</v>
      </c>
      <c r="E170" s="37"/>
      <c r="F170" s="229" t="s">
        <v>232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131</v>
      </c>
      <c r="AU170" s="14" t="s">
        <v>84</v>
      </c>
    </row>
    <row r="171" s="2" customFormat="1" ht="33" customHeight="1">
      <c r="A171" s="35"/>
      <c r="B171" s="36"/>
      <c r="C171" s="233" t="s">
        <v>234</v>
      </c>
      <c r="D171" s="233" t="s">
        <v>143</v>
      </c>
      <c r="E171" s="234" t="s">
        <v>235</v>
      </c>
      <c r="F171" s="235" t="s">
        <v>236</v>
      </c>
      <c r="G171" s="236" t="s">
        <v>147</v>
      </c>
      <c r="H171" s="237">
        <v>12</v>
      </c>
      <c r="I171" s="238"/>
      <c r="J171" s="239">
        <f>ROUND(I171*H171,2)</f>
        <v>0</v>
      </c>
      <c r="K171" s="235" t="s">
        <v>128</v>
      </c>
      <c r="L171" s="240"/>
      <c r="M171" s="241" t="s">
        <v>1</v>
      </c>
      <c r="N171" s="242" t="s">
        <v>41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156</v>
      </c>
      <c r="AT171" s="226" t="s">
        <v>143</v>
      </c>
      <c r="AU171" s="226" t="s">
        <v>84</v>
      </c>
      <c r="AY171" s="14" t="s">
        <v>121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84</v>
      </c>
      <c r="BK171" s="227">
        <f>ROUND(I171*H171,2)</f>
        <v>0</v>
      </c>
      <c r="BL171" s="14" t="s">
        <v>156</v>
      </c>
      <c r="BM171" s="226" t="s">
        <v>237</v>
      </c>
    </row>
    <row r="172" s="2" customFormat="1">
      <c r="A172" s="35"/>
      <c r="B172" s="36"/>
      <c r="C172" s="37"/>
      <c r="D172" s="228" t="s">
        <v>131</v>
      </c>
      <c r="E172" s="37"/>
      <c r="F172" s="229" t="s">
        <v>236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131</v>
      </c>
      <c r="AU172" s="14" t="s">
        <v>84</v>
      </c>
    </row>
    <row r="173" s="2" customFormat="1" ht="24.15" customHeight="1">
      <c r="A173" s="35"/>
      <c r="B173" s="36"/>
      <c r="C173" s="233" t="s">
        <v>238</v>
      </c>
      <c r="D173" s="233" t="s">
        <v>143</v>
      </c>
      <c r="E173" s="234" t="s">
        <v>239</v>
      </c>
      <c r="F173" s="235" t="s">
        <v>240</v>
      </c>
      <c r="G173" s="236" t="s">
        <v>147</v>
      </c>
      <c r="H173" s="237">
        <v>21</v>
      </c>
      <c r="I173" s="238"/>
      <c r="J173" s="239">
        <f>ROUND(I173*H173,2)</f>
        <v>0</v>
      </c>
      <c r="K173" s="235" t="s">
        <v>128</v>
      </c>
      <c r="L173" s="240"/>
      <c r="M173" s="241" t="s">
        <v>1</v>
      </c>
      <c r="N173" s="242" t="s">
        <v>41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156</v>
      </c>
      <c r="AT173" s="226" t="s">
        <v>143</v>
      </c>
      <c r="AU173" s="226" t="s">
        <v>84</v>
      </c>
      <c r="AY173" s="14" t="s">
        <v>121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84</v>
      </c>
      <c r="BK173" s="227">
        <f>ROUND(I173*H173,2)</f>
        <v>0</v>
      </c>
      <c r="BL173" s="14" t="s">
        <v>156</v>
      </c>
      <c r="BM173" s="226" t="s">
        <v>241</v>
      </c>
    </row>
    <row r="174" s="2" customFormat="1">
      <c r="A174" s="35"/>
      <c r="B174" s="36"/>
      <c r="C174" s="37"/>
      <c r="D174" s="228" t="s">
        <v>131</v>
      </c>
      <c r="E174" s="37"/>
      <c r="F174" s="229" t="s">
        <v>240</v>
      </c>
      <c r="G174" s="37"/>
      <c r="H174" s="37"/>
      <c r="I174" s="230"/>
      <c r="J174" s="37"/>
      <c r="K174" s="37"/>
      <c r="L174" s="41"/>
      <c r="M174" s="231"/>
      <c r="N174" s="232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131</v>
      </c>
      <c r="AU174" s="14" t="s">
        <v>84</v>
      </c>
    </row>
    <row r="175" s="2" customFormat="1" ht="33" customHeight="1">
      <c r="A175" s="35"/>
      <c r="B175" s="36"/>
      <c r="C175" s="233" t="s">
        <v>242</v>
      </c>
      <c r="D175" s="233" t="s">
        <v>143</v>
      </c>
      <c r="E175" s="234" t="s">
        <v>243</v>
      </c>
      <c r="F175" s="235" t="s">
        <v>244</v>
      </c>
      <c r="G175" s="236" t="s">
        <v>147</v>
      </c>
      <c r="H175" s="237">
        <v>4</v>
      </c>
      <c r="I175" s="238"/>
      <c r="J175" s="239">
        <f>ROUND(I175*H175,2)</f>
        <v>0</v>
      </c>
      <c r="K175" s="235" t="s">
        <v>128</v>
      </c>
      <c r="L175" s="240"/>
      <c r="M175" s="241" t="s">
        <v>1</v>
      </c>
      <c r="N175" s="242" t="s">
        <v>41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156</v>
      </c>
      <c r="AT175" s="226" t="s">
        <v>143</v>
      </c>
      <c r="AU175" s="226" t="s">
        <v>84</v>
      </c>
      <c r="AY175" s="14" t="s">
        <v>121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84</v>
      </c>
      <c r="BK175" s="227">
        <f>ROUND(I175*H175,2)</f>
        <v>0</v>
      </c>
      <c r="BL175" s="14" t="s">
        <v>156</v>
      </c>
      <c r="BM175" s="226" t="s">
        <v>245</v>
      </c>
    </row>
    <row r="176" s="2" customFormat="1">
      <c r="A176" s="35"/>
      <c r="B176" s="36"/>
      <c r="C176" s="37"/>
      <c r="D176" s="228" t="s">
        <v>131</v>
      </c>
      <c r="E176" s="37"/>
      <c r="F176" s="229" t="s">
        <v>244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131</v>
      </c>
      <c r="AU176" s="14" t="s">
        <v>84</v>
      </c>
    </row>
    <row r="177" s="2" customFormat="1" ht="16.5" customHeight="1">
      <c r="A177" s="35"/>
      <c r="B177" s="36"/>
      <c r="C177" s="215" t="s">
        <v>246</v>
      </c>
      <c r="D177" s="215" t="s">
        <v>124</v>
      </c>
      <c r="E177" s="216" t="s">
        <v>247</v>
      </c>
      <c r="F177" s="217" t="s">
        <v>248</v>
      </c>
      <c r="G177" s="218" t="s">
        <v>147</v>
      </c>
      <c r="H177" s="219">
        <v>2</v>
      </c>
      <c r="I177" s="220"/>
      <c r="J177" s="221">
        <f>ROUND(I177*H177,2)</f>
        <v>0</v>
      </c>
      <c r="K177" s="217" t="s">
        <v>128</v>
      </c>
      <c r="L177" s="41"/>
      <c r="M177" s="222" t="s">
        <v>1</v>
      </c>
      <c r="N177" s="223" t="s">
        <v>41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156</v>
      </c>
      <c r="AT177" s="226" t="s">
        <v>124</v>
      </c>
      <c r="AU177" s="226" t="s">
        <v>84</v>
      </c>
      <c r="AY177" s="14" t="s">
        <v>121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84</v>
      </c>
      <c r="BK177" s="227">
        <f>ROUND(I177*H177,2)</f>
        <v>0</v>
      </c>
      <c r="BL177" s="14" t="s">
        <v>156</v>
      </c>
      <c r="BM177" s="226" t="s">
        <v>249</v>
      </c>
    </row>
    <row r="178" s="2" customFormat="1">
      <c r="A178" s="35"/>
      <c r="B178" s="36"/>
      <c r="C178" s="37"/>
      <c r="D178" s="228" t="s">
        <v>131</v>
      </c>
      <c r="E178" s="37"/>
      <c r="F178" s="229" t="s">
        <v>250</v>
      </c>
      <c r="G178" s="37"/>
      <c r="H178" s="37"/>
      <c r="I178" s="230"/>
      <c r="J178" s="37"/>
      <c r="K178" s="37"/>
      <c r="L178" s="41"/>
      <c r="M178" s="231"/>
      <c r="N178" s="23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131</v>
      </c>
      <c r="AU178" s="14" t="s">
        <v>84</v>
      </c>
    </row>
    <row r="179" s="2" customFormat="1" ht="16.5" customHeight="1">
      <c r="A179" s="35"/>
      <c r="B179" s="36"/>
      <c r="C179" s="215" t="s">
        <v>251</v>
      </c>
      <c r="D179" s="215" t="s">
        <v>124</v>
      </c>
      <c r="E179" s="216" t="s">
        <v>252</v>
      </c>
      <c r="F179" s="217" t="s">
        <v>253</v>
      </c>
      <c r="G179" s="218" t="s">
        <v>147</v>
      </c>
      <c r="H179" s="219">
        <v>1</v>
      </c>
      <c r="I179" s="220"/>
      <c r="J179" s="221">
        <f>ROUND(I179*H179,2)</f>
        <v>0</v>
      </c>
      <c r="K179" s="217" t="s">
        <v>128</v>
      </c>
      <c r="L179" s="41"/>
      <c r="M179" s="222" t="s">
        <v>1</v>
      </c>
      <c r="N179" s="223" t="s">
        <v>41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156</v>
      </c>
      <c r="AT179" s="226" t="s">
        <v>124</v>
      </c>
      <c r="AU179" s="226" t="s">
        <v>84</v>
      </c>
      <c r="AY179" s="14" t="s">
        <v>121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84</v>
      </c>
      <c r="BK179" s="227">
        <f>ROUND(I179*H179,2)</f>
        <v>0</v>
      </c>
      <c r="BL179" s="14" t="s">
        <v>156</v>
      </c>
      <c r="BM179" s="226" t="s">
        <v>254</v>
      </c>
    </row>
    <row r="180" s="2" customFormat="1">
      <c r="A180" s="35"/>
      <c r="B180" s="36"/>
      <c r="C180" s="37"/>
      <c r="D180" s="228" t="s">
        <v>131</v>
      </c>
      <c r="E180" s="37"/>
      <c r="F180" s="229" t="s">
        <v>255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131</v>
      </c>
      <c r="AU180" s="14" t="s">
        <v>84</v>
      </c>
    </row>
    <row r="181" s="2" customFormat="1" ht="24.15" customHeight="1">
      <c r="A181" s="35"/>
      <c r="B181" s="36"/>
      <c r="C181" s="215" t="s">
        <v>256</v>
      </c>
      <c r="D181" s="215" t="s">
        <v>124</v>
      </c>
      <c r="E181" s="216" t="s">
        <v>257</v>
      </c>
      <c r="F181" s="217" t="s">
        <v>258</v>
      </c>
      <c r="G181" s="218" t="s">
        <v>147</v>
      </c>
      <c r="H181" s="219">
        <v>144</v>
      </c>
      <c r="I181" s="220"/>
      <c r="J181" s="221">
        <f>ROUND(I181*H181,2)</f>
        <v>0</v>
      </c>
      <c r="K181" s="217" t="s">
        <v>128</v>
      </c>
      <c r="L181" s="41"/>
      <c r="M181" s="222" t="s">
        <v>1</v>
      </c>
      <c r="N181" s="223" t="s">
        <v>41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156</v>
      </c>
      <c r="AT181" s="226" t="s">
        <v>124</v>
      </c>
      <c r="AU181" s="226" t="s">
        <v>84</v>
      </c>
      <c r="AY181" s="14" t="s">
        <v>121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84</v>
      </c>
      <c r="BK181" s="227">
        <f>ROUND(I181*H181,2)</f>
        <v>0</v>
      </c>
      <c r="BL181" s="14" t="s">
        <v>156</v>
      </c>
      <c r="BM181" s="226" t="s">
        <v>259</v>
      </c>
    </row>
    <row r="182" s="2" customFormat="1">
      <c r="A182" s="35"/>
      <c r="B182" s="36"/>
      <c r="C182" s="37"/>
      <c r="D182" s="228" t="s">
        <v>131</v>
      </c>
      <c r="E182" s="37"/>
      <c r="F182" s="229" t="s">
        <v>258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131</v>
      </c>
      <c r="AU182" s="14" t="s">
        <v>84</v>
      </c>
    </row>
    <row r="183" s="2" customFormat="1" ht="16.5" customHeight="1">
      <c r="A183" s="35"/>
      <c r="B183" s="36"/>
      <c r="C183" s="215" t="s">
        <v>260</v>
      </c>
      <c r="D183" s="215" t="s">
        <v>124</v>
      </c>
      <c r="E183" s="216" t="s">
        <v>261</v>
      </c>
      <c r="F183" s="217" t="s">
        <v>262</v>
      </c>
      <c r="G183" s="218" t="s">
        <v>147</v>
      </c>
      <c r="H183" s="219">
        <v>6</v>
      </c>
      <c r="I183" s="220"/>
      <c r="J183" s="221">
        <f>ROUND(I183*H183,2)</f>
        <v>0</v>
      </c>
      <c r="K183" s="217" t="s">
        <v>128</v>
      </c>
      <c r="L183" s="41"/>
      <c r="M183" s="222" t="s">
        <v>1</v>
      </c>
      <c r="N183" s="223" t="s">
        <v>41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156</v>
      </c>
      <c r="AT183" s="226" t="s">
        <v>124</v>
      </c>
      <c r="AU183" s="226" t="s">
        <v>84</v>
      </c>
      <c r="AY183" s="14" t="s">
        <v>121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84</v>
      </c>
      <c r="BK183" s="227">
        <f>ROUND(I183*H183,2)</f>
        <v>0</v>
      </c>
      <c r="BL183" s="14" t="s">
        <v>156</v>
      </c>
      <c r="BM183" s="226" t="s">
        <v>263</v>
      </c>
    </row>
    <row r="184" s="2" customFormat="1">
      <c r="A184" s="35"/>
      <c r="B184" s="36"/>
      <c r="C184" s="37"/>
      <c r="D184" s="228" t="s">
        <v>131</v>
      </c>
      <c r="E184" s="37"/>
      <c r="F184" s="229" t="s">
        <v>262</v>
      </c>
      <c r="G184" s="37"/>
      <c r="H184" s="37"/>
      <c r="I184" s="230"/>
      <c r="J184" s="37"/>
      <c r="K184" s="37"/>
      <c r="L184" s="41"/>
      <c r="M184" s="231"/>
      <c r="N184" s="232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131</v>
      </c>
      <c r="AU184" s="14" t="s">
        <v>84</v>
      </c>
    </row>
    <row r="185" s="2" customFormat="1" ht="24.15" customHeight="1">
      <c r="A185" s="35"/>
      <c r="B185" s="36"/>
      <c r="C185" s="215" t="s">
        <v>264</v>
      </c>
      <c r="D185" s="215" t="s">
        <v>124</v>
      </c>
      <c r="E185" s="216" t="s">
        <v>265</v>
      </c>
      <c r="F185" s="217" t="s">
        <v>266</v>
      </c>
      <c r="G185" s="218" t="s">
        <v>155</v>
      </c>
      <c r="H185" s="219">
        <v>32</v>
      </c>
      <c r="I185" s="220"/>
      <c r="J185" s="221">
        <f>ROUND(I185*H185,2)</f>
        <v>0</v>
      </c>
      <c r="K185" s="217" t="s">
        <v>128</v>
      </c>
      <c r="L185" s="41"/>
      <c r="M185" s="222" t="s">
        <v>1</v>
      </c>
      <c r="N185" s="223" t="s">
        <v>41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156</v>
      </c>
      <c r="AT185" s="226" t="s">
        <v>124</v>
      </c>
      <c r="AU185" s="226" t="s">
        <v>84</v>
      </c>
      <c r="AY185" s="14" t="s">
        <v>121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84</v>
      </c>
      <c r="BK185" s="227">
        <f>ROUND(I185*H185,2)</f>
        <v>0</v>
      </c>
      <c r="BL185" s="14" t="s">
        <v>156</v>
      </c>
      <c r="BM185" s="226" t="s">
        <v>267</v>
      </c>
    </row>
    <row r="186" s="2" customFormat="1">
      <c r="A186" s="35"/>
      <c r="B186" s="36"/>
      <c r="C186" s="37"/>
      <c r="D186" s="228" t="s">
        <v>131</v>
      </c>
      <c r="E186" s="37"/>
      <c r="F186" s="229" t="s">
        <v>268</v>
      </c>
      <c r="G186" s="37"/>
      <c r="H186" s="37"/>
      <c r="I186" s="230"/>
      <c r="J186" s="37"/>
      <c r="K186" s="37"/>
      <c r="L186" s="41"/>
      <c r="M186" s="231"/>
      <c r="N186" s="232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131</v>
      </c>
      <c r="AU186" s="14" t="s">
        <v>84</v>
      </c>
    </row>
    <row r="187" s="2" customFormat="1" ht="24.15" customHeight="1">
      <c r="A187" s="35"/>
      <c r="B187" s="36"/>
      <c r="C187" s="215" t="s">
        <v>269</v>
      </c>
      <c r="D187" s="215" t="s">
        <v>124</v>
      </c>
      <c r="E187" s="216" t="s">
        <v>270</v>
      </c>
      <c r="F187" s="217" t="s">
        <v>271</v>
      </c>
      <c r="G187" s="218" t="s">
        <v>147</v>
      </c>
      <c r="H187" s="219">
        <v>32</v>
      </c>
      <c r="I187" s="220"/>
      <c r="J187" s="221">
        <f>ROUND(I187*H187,2)</f>
        <v>0</v>
      </c>
      <c r="K187" s="217" t="s">
        <v>128</v>
      </c>
      <c r="L187" s="41"/>
      <c r="M187" s="222" t="s">
        <v>1</v>
      </c>
      <c r="N187" s="223" t="s">
        <v>41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156</v>
      </c>
      <c r="AT187" s="226" t="s">
        <v>124</v>
      </c>
      <c r="AU187" s="226" t="s">
        <v>84</v>
      </c>
      <c r="AY187" s="14" t="s">
        <v>121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84</v>
      </c>
      <c r="BK187" s="227">
        <f>ROUND(I187*H187,2)</f>
        <v>0</v>
      </c>
      <c r="BL187" s="14" t="s">
        <v>156</v>
      </c>
      <c r="BM187" s="226" t="s">
        <v>272</v>
      </c>
    </row>
    <row r="188" s="2" customFormat="1">
      <c r="A188" s="35"/>
      <c r="B188" s="36"/>
      <c r="C188" s="37"/>
      <c r="D188" s="228" t="s">
        <v>131</v>
      </c>
      <c r="E188" s="37"/>
      <c r="F188" s="229" t="s">
        <v>271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131</v>
      </c>
      <c r="AU188" s="14" t="s">
        <v>84</v>
      </c>
    </row>
    <row r="189" s="2" customFormat="1" ht="16.5" customHeight="1">
      <c r="A189" s="35"/>
      <c r="B189" s="36"/>
      <c r="C189" s="215" t="s">
        <v>273</v>
      </c>
      <c r="D189" s="215" t="s">
        <v>124</v>
      </c>
      <c r="E189" s="216" t="s">
        <v>274</v>
      </c>
      <c r="F189" s="217" t="s">
        <v>275</v>
      </c>
      <c r="G189" s="218" t="s">
        <v>155</v>
      </c>
      <c r="H189" s="219">
        <v>230</v>
      </c>
      <c r="I189" s="220"/>
      <c r="J189" s="221">
        <f>ROUND(I189*H189,2)</f>
        <v>0</v>
      </c>
      <c r="K189" s="217" t="s">
        <v>128</v>
      </c>
      <c r="L189" s="41"/>
      <c r="M189" s="222" t="s">
        <v>1</v>
      </c>
      <c r="N189" s="223" t="s">
        <v>41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156</v>
      </c>
      <c r="AT189" s="226" t="s">
        <v>124</v>
      </c>
      <c r="AU189" s="226" t="s">
        <v>84</v>
      </c>
      <c r="AY189" s="14" t="s">
        <v>121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84</v>
      </c>
      <c r="BK189" s="227">
        <f>ROUND(I189*H189,2)</f>
        <v>0</v>
      </c>
      <c r="BL189" s="14" t="s">
        <v>156</v>
      </c>
      <c r="BM189" s="226" t="s">
        <v>276</v>
      </c>
    </row>
    <row r="190" s="2" customFormat="1">
      <c r="A190" s="35"/>
      <c r="B190" s="36"/>
      <c r="C190" s="37"/>
      <c r="D190" s="228" t="s">
        <v>131</v>
      </c>
      <c r="E190" s="37"/>
      <c r="F190" s="229" t="s">
        <v>275</v>
      </c>
      <c r="G190" s="37"/>
      <c r="H190" s="37"/>
      <c r="I190" s="230"/>
      <c r="J190" s="37"/>
      <c r="K190" s="37"/>
      <c r="L190" s="41"/>
      <c r="M190" s="231"/>
      <c r="N190" s="23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131</v>
      </c>
      <c r="AU190" s="14" t="s">
        <v>84</v>
      </c>
    </row>
    <row r="191" s="2" customFormat="1" ht="16.5" customHeight="1">
      <c r="A191" s="35"/>
      <c r="B191" s="36"/>
      <c r="C191" s="215" t="s">
        <v>277</v>
      </c>
      <c r="D191" s="215" t="s">
        <v>124</v>
      </c>
      <c r="E191" s="216" t="s">
        <v>278</v>
      </c>
      <c r="F191" s="217" t="s">
        <v>279</v>
      </c>
      <c r="G191" s="218" t="s">
        <v>155</v>
      </c>
      <c r="H191" s="219">
        <v>2406</v>
      </c>
      <c r="I191" s="220"/>
      <c r="J191" s="221">
        <f>ROUND(I191*H191,2)</f>
        <v>0</v>
      </c>
      <c r="K191" s="217" t="s">
        <v>128</v>
      </c>
      <c r="L191" s="41"/>
      <c r="M191" s="222" t="s">
        <v>1</v>
      </c>
      <c r="N191" s="223" t="s">
        <v>41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156</v>
      </c>
      <c r="AT191" s="226" t="s">
        <v>124</v>
      </c>
      <c r="AU191" s="226" t="s">
        <v>84</v>
      </c>
      <c r="AY191" s="14" t="s">
        <v>121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84</v>
      </c>
      <c r="BK191" s="227">
        <f>ROUND(I191*H191,2)</f>
        <v>0</v>
      </c>
      <c r="BL191" s="14" t="s">
        <v>156</v>
      </c>
      <c r="BM191" s="226" t="s">
        <v>280</v>
      </c>
    </row>
    <row r="192" s="2" customFormat="1">
      <c r="A192" s="35"/>
      <c r="B192" s="36"/>
      <c r="C192" s="37"/>
      <c r="D192" s="228" t="s">
        <v>131</v>
      </c>
      <c r="E192" s="37"/>
      <c r="F192" s="229" t="s">
        <v>279</v>
      </c>
      <c r="G192" s="37"/>
      <c r="H192" s="37"/>
      <c r="I192" s="230"/>
      <c r="J192" s="37"/>
      <c r="K192" s="37"/>
      <c r="L192" s="41"/>
      <c r="M192" s="231"/>
      <c r="N192" s="232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131</v>
      </c>
      <c r="AU192" s="14" t="s">
        <v>84</v>
      </c>
    </row>
    <row r="193" s="2" customFormat="1" ht="24.15" customHeight="1">
      <c r="A193" s="35"/>
      <c r="B193" s="36"/>
      <c r="C193" s="215" t="s">
        <v>281</v>
      </c>
      <c r="D193" s="215" t="s">
        <v>124</v>
      </c>
      <c r="E193" s="216" t="s">
        <v>282</v>
      </c>
      <c r="F193" s="217" t="s">
        <v>283</v>
      </c>
      <c r="G193" s="218" t="s">
        <v>155</v>
      </c>
      <c r="H193" s="219">
        <v>2466</v>
      </c>
      <c r="I193" s="220"/>
      <c r="J193" s="221">
        <f>ROUND(I193*H193,2)</f>
        <v>0</v>
      </c>
      <c r="K193" s="217" t="s">
        <v>128</v>
      </c>
      <c r="L193" s="41"/>
      <c r="M193" s="222" t="s">
        <v>1</v>
      </c>
      <c r="N193" s="223" t="s">
        <v>41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156</v>
      </c>
      <c r="AT193" s="226" t="s">
        <v>124</v>
      </c>
      <c r="AU193" s="226" t="s">
        <v>84</v>
      </c>
      <c r="AY193" s="14" t="s">
        <v>121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84</v>
      </c>
      <c r="BK193" s="227">
        <f>ROUND(I193*H193,2)</f>
        <v>0</v>
      </c>
      <c r="BL193" s="14" t="s">
        <v>156</v>
      </c>
      <c r="BM193" s="226" t="s">
        <v>284</v>
      </c>
    </row>
    <row r="194" s="2" customFormat="1">
      <c r="A194" s="35"/>
      <c r="B194" s="36"/>
      <c r="C194" s="37"/>
      <c r="D194" s="228" t="s">
        <v>131</v>
      </c>
      <c r="E194" s="37"/>
      <c r="F194" s="229" t="s">
        <v>283</v>
      </c>
      <c r="G194" s="37"/>
      <c r="H194" s="37"/>
      <c r="I194" s="230"/>
      <c r="J194" s="37"/>
      <c r="K194" s="37"/>
      <c r="L194" s="41"/>
      <c r="M194" s="231"/>
      <c r="N194" s="232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131</v>
      </c>
      <c r="AU194" s="14" t="s">
        <v>84</v>
      </c>
    </row>
    <row r="195" s="2" customFormat="1" ht="24.15" customHeight="1">
      <c r="A195" s="35"/>
      <c r="B195" s="36"/>
      <c r="C195" s="215" t="s">
        <v>285</v>
      </c>
      <c r="D195" s="215" t="s">
        <v>124</v>
      </c>
      <c r="E195" s="216" t="s">
        <v>286</v>
      </c>
      <c r="F195" s="217" t="s">
        <v>287</v>
      </c>
      <c r="G195" s="218" t="s">
        <v>147</v>
      </c>
      <c r="H195" s="219">
        <v>250</v>
      </c>
      <c r="I195" s="220"/>
      <c r="J195" s="221">
        <f>ROUND(I195*H195,2)</f>
        <v>0</v>
      </c>
      <c r="K195" s="217" t="s">
        <v>128</v>
      </c>
      <c r="L195" s="41"/>
      <c r="M195" s="222" t="s">
        <v>1</v>
      </c>
      <c r="N195" s="223" t="s">
        <v>41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156</v>
      </c>
      <c r="AT195" s="226" t="s">
        <v>124</v>
      </c>
      <c r="AU195" s="226" t="s">
        <v>84</v>
      </c>
      <c r="AY195" s="14" t="s">
        <v>121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84</v>
      </c>
      <c r="BK195" s="227">
        <f>ROUND(I195*H195,2)</f>
        <v>0</v>
      </c>
      <c r="BL195" s="14" t="s">
        <v>156</v>
      </c>
      <c r="BM195" s="226" t="s">
        <v>288</v>
      </c>
    </row>
    <row r="196" s="2" customFormat="1">
      <c r="A196" s="35"/>
      <c r="B196" s="36"/>
      <c r="C196" s="37"/>
      <c r="D196" s="228" t="s">
        <v>131</v>
      </c>
      <c r="E196" s="37"/>
      <c r="F196" s="229" t="s">
        <v>287</v>
      </c>
      <c r="G196" s="37"/>
      <c r="H196" s="37"/>
      <c r="I196" s="230"/>
      <c r="J196" s="37"/>
      <c r="K196" s="37"/>
      <c r="L196" s="41"/>
      <c r="M196" s="231"/>
      <c r="N196" s="232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131</v>
      </c>
      <c r="AU196" s="14" t="s">
        <v>84</v>
      </c>
    </row>
    <row r="197" s="2" customFormat="1" ht="24.15" customHeight="1">
      <c r="A197" s="35"/>
      <c r="B197" s="36"/>
      <c r="C197" s="215" t="s">
        <v>289</v>
      </c>
      <c r="D197" s="215" t="s">
        <v>124</v>
      </c>
      <c r="E197" s="216" t="s">
        <v>290</v>
      </c>
      <c r="F197" s="217" t="s">
        <v>291</v>
      </c>
      <c r="G197" s="218" t="s">
        <v>147</v>
      </c>
      <c r="H197" s="219">
        <v>78</v>
      </c>
      <c r="I197" s="220"/>
      <c r="J197" s="221">
        <f>ROUND(I197*H197,2)</f>
        <v>0</v>
      </c>
      <c r="K197" s="217" t="s">
        <v>128</v>
      </c>
      <c r="L197" s="41"/>
      <c r="M197" s="222" t="s">
        <v>1</v>
      </c>
      <c r="N197" s="223" t="s">
        <v>41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156</v>
      </c>
      <c r="AT197" s="226" t="s">
        <v>124</v>
      </c>
      <c r="AU197" s="226" t="s">
        <v>84</v>
      </c>
      <c r="AY197" s="14" t="s">
        <v>121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84</v>
      </c>
      <c r="BK197" s="227">
        <f>ROUND(I197*H197,2)</f>
        <v>0</v>
      </c>
      <c r="BL197" s="14" t="s">
        <v>156</v>
      </c>
      <c r="BM197" s="226" t="s">
        <v>292</v>
      </c>
    </row>
    <row r="198" s="2" customFormat="1">
      <c r="A198" s="35"/>
      <c r="B198" s="36"/>
      <c r="C198" s="37"/>
      <c r="D198" s="228" t="s">
        <v>131</v>
      </c>
      <c r="E198" s="37"/>
      <c r="F198" s="229" t="s">
        <v>291</v>
      </c>
      <c r="G198" s="37"/>
      <c r="H198" s="37"/>
      <c r="I198" s="230"/>
      <c r="J198" s="37"/>
      <c r="K198" s="37"/>
      <c r="L198" s="41"/>
      <c r="M198" s="231"/>
      <c r="N198" s="232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131</v>
      </c>
      <c r="AU198" s="14" t="s">
        <v>84</v>
      </c>
    </row>
    <row r="199" s="2" customFormat="1" ht="24.15" customHeight="1">
      <c r="A199" s="35"/>
      <c r="B199" s="36"/>
      <c r="C199" s="215" t="s">
        <v>293</v>
      </c>
      <c r="D199" s="215" t="s">
        <v>124</v>
      </c>
      <c r="E199" s="216" t="s">
        <v>294</v>
      </c>
      <c r="F199" s="217" t="s">
        <v>295</v>
      </c>
      <c r="G199" s="218" t="s">
        <v>147</v>
      </c>
      <c r="H199" s="219">
        <v>33</v>
      </c>
      <c r="I199" s="220"/>
      <c r="J199" s="221">
        <f>ROUND(I199*H199,2)</f>
        <v>0</v>
      </c>
      <c r="K199" s="217" t="s">
        <v>128</v>
      </c>
      <c r="L199" s="41"/>
      <c r="M199" s="222" t="s">
        <v>1</v>
      </c>
      <c r="N199" s="223" t="s">
        <v>41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156</v>
      </c>
      <c r="AT199" s="226" t="s">
        <v>124</v>
      </c>
      <c r="AU199" s="226" t="s">
        <v>84</v>
      </c>
      <c r="AY199" s="14" t="s">
        <v>121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84</v>
      </c>
      <c r="BK199" s="227">
        <f>ROUND(I199*H199,2)</f>
        <v>0</v>
      </c>
      <c r="BL199" s="14" t="s">
        <v>156</v>
      </c>
      <c r="BM199" s="226" t="s">
        <v>296</v>
      </c>
    </row>
    <row r="200" s="2" customFormat="1">
      <c r="A200" s="35"/>
      <c r="B200" s="36"/>
      <c r="C200" s="37"/>
      <c r="D200" s="228" t="s">
        <v>131</v>
      </c>
      <c r="E200" s="37"/>
      <c r="F200" s="229" t="s">
        <v>295</v>
      </c>
      <c r="G200" s="37"/>
      <c r="H200" s="37"/>
      <c r="I200" s="230"/>
      <c r="J200" s="37"/>
      <c r="K200" s="37"/>
      <c r="L200" s="41"/>
      <c r="M200" s="231"/>
      <c r="N200" s="232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131</v>
      </c>
      <c r="AU200" s="14" t="s">
        <v>84</v>
      </c>
    </row>
    <row r="201" s="2" customFormat="1" ht="16.5" customHeight="1">
      <c r="A201" s="35"/>
      <c r="B201" s="36"/>
      <c r="C201" s="215" t="s">
        <v>297</v>
      </c>
      <c r="D201" s="215" t="s">
        <v>124</v>
      </c>
      <c r="E201" s="216" t="s">
        <v>298</v>
      </c>
      <c r="F201" s="217" t="s">
        <v>299</v>
      </c>
      <c r="G201" s="218" t="s">
        <v>147</v>
      </c>
      <c r="H201" s="219">
        <v>33</v>
      </c>
      <c r="I201" s="220"/>
      <c r="J201" s="221">
        <f>ROUND(I201*H201,2)</f>
        <v>0</v>
      </c>
      <c r="K201" s="217" t="s">
        <v>128</v>
      </c>
      <c r="L201" s="41"/>
      <c r="M201" s="222" t="s">
        <v>1</v>
      </c>
      <c r="N201" s="223" t="s">
        <v>41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156</v>
      </c>
      <c r="AT201" s="226" t="s">
        <v>124</v>
      </c>
      <c r="AU201" s="226" t="s">
        <v>84</v>
      </c>
      <c r="AY201" s="14" t="s">
        <v>121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84</v>
      </c>
      <c r="BK201" s="227">
        <f>ROUND(I201*H201,2)</f>
        <v>0</v>
      </c>
      <c r="BL201" s="14" t="s">
        <v>156</v>
      </c>
      <c r="BM201" s="226" t="s">
        <v>300</v>
      </c>
    </row>
    <row r="202" s="2" customFormat="1">
      <c r="A202" s="35"/>
      <c r="B202" s="36"/>
      <c r="C202" s="37"/>
      <c r="D202" s="228" t="s">
        <v>131</v>
      </c>
      <c r="E202" s="37"/>
      <c r="F202" s="229" t="s">
        <v>301</v>
      </c>
      <c r="G202" s="37"/>
      <c r="H202" s="37"/>
      <c r="I202" s="230"/>
      <c r="J202" s="37"/>
      <c r="K202" s="37"/>
      <c r="L202" s="41"/>
      <c r="M202" s="231"/>
      <c r="N202" s="232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131</v>
      </c>
      <c r="AU202" s="14" t="s">
        <v>84</v>
      </c>
    </row>
    <row r="203" s="2" customFormat="1" ht="16.5" customHeight="1">
      <c r="A203" s="35"/>
      <c r="B203" s="36"/>
      <c r="C203" s="215" t="s">
        <v>302</v>
      </c>
      <c r="D203" s="215" t="s">
        <v>124</v>
      </c>
      <c r="E203" s="216" t="s">
        <v>303</v>
      </c>
      <c r="F203" s="217" t="s">
        <v>304</v>
      </c>
      <c r="G203" s="218" t="s">
        <v>155</v>
      </c>
      <c r="H203" s="219">
        <v>45260</v>
      </c>
      <c r="I203" s="220"/>
      <c r="J203" s="221">
        <f>ROUND(I203*H203,2)</f>
        <v>0</v>
      </c>
      <c r="K203" s="217" t="s">
        <v>128</v>
      </c>
      <c r="L203" s="41"/>
      <c r="M203" s="222" t="s">
        <v>1</v>
      </c>
      <c r="N203" s="223" t="s">
        <v>41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156</v>
      </c>
      <c r="AT203" s="226" t="s">
        <v>124</v>
      </c>
      <c r="AU203" s="226" t="s">
        <v>84</v>
      </c>
      <c r="AY203" s="14" t="s">
        <v>121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84</v>
      </c>
      <c r="BK203" s="227">
        <f>ROUND(I203*H203,2)</f>
        <v>0</v>
      </c>
      <c r="BL203" s="14" t="s">
        <v>156</v>
      </c>
      <c r="BM203" s="226" t="s">
        <v>305</v>
      </c>
    </row>
    <row r="204" s="2" customFormat="1">
      <c r="A204" s="35"/>
      <c r="B204" s="36"/>
      <c r="C204" s="37"/>
      <c r="D204" s="228" t="s">
        <v>131</v>
      </c>
      <c r="E204" s="37"/>
      <c r="F204" s="229" t="s">
        <v>304</v>
      </c>
      <c r="G204" s="37"/>
      <c r="H204" s="37"/>
      <c r="I204" s="230"/>
      <c r="J204" s="37"/>
      <c r="K204" s="37"/>
      <c r="L204" s="41"/>
      <c r="M204" s="231"/>
      <c r="N204" s="232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131</v>
      </c>
      <c r="AU204" s="14" t="s">
        <v>84</v>
      </c>
    </row>
    <row r="205" s="2" customFormat="1" ht="21.75" customHeight="1">
      <c r="A205" s="35"/>
      <c r="B205" s="36"/>
      <c r="C205" s="215" t="s">
        <v>306</v>
      </c>
      <c r="D205" s="215" t="s">
        <v>124</v>
      </c>
      <c r="E205" s="216" t="s">
        <v>307</v>
      </c>
      <c r="F205" s="217" t="s">
        <v>308</v>
      </c>
      <c r="G205" s="218" t="s">
        <v>155</v>
      </c>
      <c r="H205" s="219">
        <v>230</v>
      </c>
      <c r="I205" s="220"/>
      <c r="J205" s="221">
        <f>ROUND(I205*H205,2)</f>
        <v>0</v>
      </c>
      <c r="K205" s="217" t="s">
        <v>128</v>
      </c>
      <c r="L205" s="41"/>
      <c r="M205" s="222" t="s">
        <v>1</v>
      </c>
      <c r="N205" s="223" t="s">
        <v>41</v>
      </c>
      <c r="O205" s="8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156</v>
      </c>
      <c r="AT205" s="226" t="s">
        <v>124</v>
      </c>
      <c r="AU205" s="226" t="s">
        <v>84</v>
      </c>
      <c r="AY205" s="14" t="s">
        <v>121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84</v>
      </c>
      <c r="BK205" s="227">
        <f>ROUND(I205*H205,2)</f>
        <v>0</v>
      </c>
      <c r="BL205" s="14" t="s">
        <v>156</v>
      </c>
      <c r="BM205" s="226" t="s">
        <v>309</v>
      </c>
    </row>
    <row r="206" s="2" customFormat="1">
      <c r="A206" s="35"/>
      <c r="B206" s="36"/>
      <c r="C206" s="37"/>
      <c r="D206" s="228" t="s">
        <v>131</v>
      </c>
      <c r="E206" s="37"/>
      <c r="F206" s="229" t="s">
        <v>308</v>
      </c>
      <c r="G206" s="37"/>
      <c r="H206" s="37"/>
      <c r="I206" s="230"/>
      <c r="J206" s="37"/>
      <c r="K206" s="37"/>
      <c r="L206" s="41"/>
      <c r="M206" s="231"/>
      <c r="N206" s="232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131</v>
      </c>
      <c r="AU206" s="14" t="s">
        <v>84</v>
      </c>
    </row>
    <row r="207" s="2" customFormat="1" ht="21.75" customHeight="1">
      <c r="A207" s="35"/>
      <c r="B207" s="36"/>
      <c r="C207" s="215" t="s">
        <v>310</v>
      </c>
      <c r="D207" s="215" t="s">
        <v>124</v>
      </c>
      <c r="E207" s="216" t="s">
        <v>311</v>
      </c>
      <c r="F207" s="217" t="s">
        <v>312</v>
      </c>
      <c r="G207" s="218" t="s">
        <v>147</v>
      </c>
      <c r="H207" s="219">
        <v>10</v>
      </c>
      <c r="I207" s="220"/>
      <c r="J207" s="221">
        <f>ROUND(I207*H207,2)</f>
        <v>0</v>
      </c>
      <c r="K207" s="217" t="s">
        <v>128</v>
      </c>
      <c r="L207" s="41"/>
      <c r="M207" s="222" t="s">
        <v>1</v>
      </c>
      <c r="N207" s="223" t="s">
        <v>41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156</v>
      </c>
      <c r="AT207" s="226" t="s">
        <v>124</v>
      </c>
      <c r="AU207" s="226" t="s">
        <v>84</v>
      </c>
      <c r="AY207" s="14" t="s">
        <v>121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84</v>
      </c>
      <c r="BK207" s="227">
        <f>ROUND(I207*H207,2)</f>
        <v>0</v>
      </c>
      <c r="BL207" s="14" t="s">
        <v>156</v>
      </c>
      <c r="BM207" s="226" t="s">
        <v>313</v>
      </c>
    </row>
    <row r="208" s="2" customFormat="1">
      <c r="A208" s="35"/>
      <c r="B208" s="36"/>
      <c r="C208" s="37"/>
      <c r="D208" s="228" t="s">
        <v>131</v>
      </c>
      <c r="E208" s="37"/>
      <c r="F208" s="229" t="s">
        <v>312</v>
      </c>
      <c r="G208" s="37"/>
      <c r="H208" s="37"/>
      <c r="I208" s="230"/>
      <c r="J208" s="37"/>
      <c r="K208" s="37"/>
      <c r="L208" s="41"/>
      <c r="M208" s="231"/>
      <c r="N208" s="232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131</v>
      </c>
      <c r="AU208" s="14" t="s">
        <v>84</v>
      </c>
    </row>
    <row r="209" s="2" customFormat="1" ht="24.15" customHeight="1">
      <c r="A209" s="35"/>
      <c r="B209" s="36"/>
      <c r="C209" s="215" t="s">
        <v>314</v>
      </c>
      <c r="D209" s="215" t="s">
        <v>124</v>
      </c>
      <c r="E209" s="216" t="s">
        <v>315</v>
      </c>
      <c r="F209" s="217" t="s">
        <v>316</v>
      </c>
      <c r="G209" s="218" t="s">
        <v>147</v>
      </c>
      <c r="H209" s="219">
        <v>7</v>
      </c>
      <c r="I209" s="220"/>
      <c r="J209" s="221">
        <f>ROUND(I209*H209,2)</f>
        <v>0</v>
      </c>
      <c r="K209" s="217" t="s">
        <v>128</v>
      </c>
      <c r="L209" s="41"/>
      <c r="M209" s="222" t="s">
        <v>1</v>
      </c>
      <c r="N209" s="223" t="s">
        <v>41</v>
      </c>
      <c r="O209" s="8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156</v>
      </c>
      <c r="AT209" s="226" t="s">
        <v>124</v>
      </c>
      <c r="AU209" s="226" t="s">
        <v>84</v>
      </c>
      <c r="AY209" s="14" t="s">
        <v>121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84</v>
      </c>
      <c r="BK209" s="227">
        <f>ROUND(I209*H209,2)</f>
        <v>0</v>
      </c>
      <c r="BL209" s="14" t="s">
        <v>156</v>
      </c>
      <c r="BM209" s="226" t="s">
        <v>317</v>
      </c>
    </row>
    <row r="210" s="2" customFormat="1">
      <c r="A210" s="35"/>
      <c r="B210" s="36"/>
      <c r="C210" s="37"/>
      <c r="D210" s="228" t="s">
        <v>131</v>
      </c>
      <c r="E210" s="37"/>
      <c r="F210" s="229" t="s">
        <v>316</v>
      </c>
      <c r="G210" s="37"/>
      <c r="H210" s="37"/>
      <c r="I210" s="230"/>
      <c r="J210" s="37"/>
      <c r="K210" s="37"/>
      <c r="L210" s="41"/>
      <c r="M210" s="231"/>
      <c r="N210" s="232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131</v>
      </c>
      <c r="AU210" s="14" t="s">
        <v>84</v>
      </c>
    </row>
    <row r="211" s="2" customFormat="1" ht="37.8" customHeight="1">
      <c r="A211" s="35"/>
      <c r="B211" s="36"/>
      <c r="C211" s="215" t="s">
        <v>318</v>
      </c>
      <c r="D211" s="215" t="s">
        <v>124</v>
      </c>
      <c r="E211" s="216" t="s">
        <v>319</v>
      </c>
      <c r="F211" s="217" t="s">
        <v>320</v>
      </c>
      <c r="G211" s="218" t="s">
        <v>147</v>
      </c>
      <c r="H211" s="219">
        <v>7</v>
      </c>
      <c r="I211" s="220"/>
      <c r="J211" s="221">
        <f>ROUND(I211*H211,2)</f>
        <v>0</v>
      </c>
      <c r="K211" s="217" t="s">
        <v>128</v>
      </c>
      <c r="L211" s="41"/>
      <c r="M211" s="222" t="s">
        <v>1</v>
      </c>
      <c r="N211" s="223" t="s">
        <v>41</v>
      </c>
      <c r="O211" s="88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156</v>
      </c>
      <c r="AT211" s="226" t="s">
        <v>124</v>
      </c>
      <c r="AU211" s="226" t="s">
        <v>84</v>
      </c>
      <c r="AY211" s="14" t="s">
        <v>121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84</v>
      </c>
      <c r="BK211" s="227">
        <f>ROUND(I211*H211,2)</f>
        <v>0</v>
      </c>
      <c r="BL211" s="14" t="s">
        <v>156</v>
      </c>
      <c r="BM211" s="226" t="s">
        <v>321</v>
      </c>
    </row>
    <row r="212" s="2" customFormat="1">
      <c r="A212" s="35"/>
      <c r="B212" s="36"/>
      <c r="C212" s="37"/>
      <c r="D212" s="228" t="s">
        <v>131</v>
      </c>
      <c r="E212" s="37"/>
      <c r="F212" s="229" t="s">
        <v>322</v>
      </c>
      <c r="G212" s="37"/>
      <c r="H212" s="37"/>
      <c r="I212" s="230"/>
      <c r="J212" s="37"/>
      <c r="K212" s="37"/>
      <c r="L212" s="41"/>
      <c r="M212" s="231"/>
      <c r="N212" s="232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131</v>
      </c>
      <c r="AU212" s="14" t="s">
        <v>84</v>
      </c>
    </row>
    <row r="213" s="2" customFormat="1" ht="37.8" customHeight="1">
      <c r="A213" s="35"/>
      <c r="B213" s="36"/>
      <c r="C213" s="233" t="s">
        <v>323</v>
      </c>
      <c r="D213" s="233" t="s">
        <v>143</v>
      </c>
      <c r="E213" s="234" t="s">
        <v>324</v>
      </c>
      <c r="F213" s="235" t="s">
        <v>325</v>
      </c>
      <c r="G213" s="236" t="s">
        <v>155</v>
      </c>
      <c r="H213" s="237">
        <v>45400</v>
      </c>
      <c r="I213" s="238"/>
      <c r="J213" s="239">
        <f>ROUND(I213*H213,2)</f>
        <v>0</v>
      </c>
      <c r="K213" s="235" t="s">
        <v>128</v>
      </c>
      <c r="L213" s="240"/>
      <c r="M213" s="241" t="s">
        <v>1</v>
      </c>
      <c r="N213" s="242" t="s">
        <v>41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156</v>
      </c>
      <c r="AT213" s="226" t="s">
        <v>143</v>
      </c>
      <c r="AU213" s="226" t="s">
        <v>84</v>
      </c>
      <c r="AY213" s="14" t="s">
        <v>121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84</v>
      </c>
      <c r="BK213" s="227">
        <f>ROUND(I213*H213,2)</f>
        <v>0</v>
      </c>
      <c r="BL213" s="14" t="s">
        <v>156</v>
      </c>
      <c r="BM213" s="226" t="s">
        <v>326</v>
      </c>
    </row>
    <row r="214" s="2" customFormat="1">
      <c r="A214" s="35"/>
      <c r="B214" s="36"/>
      <c r="C214" s="37"/>
      <c r="D214" s="228" t="s">
        <v>131</v>
      </c>
      <c r="E214" s="37"/>
      <c r="F214" s="229" t="s">
        <v>325</v>
      </c>
      <c r="G214" s="37"/>
      <c r="H214" s="37"/>
      <c r="I214" s="230"/>
      <c r="J214" s="37"/>
      <c r="K214" s="37"/>
      <c r="L214" s="41"/>
      <c r="M214" s="231"/>
      <c r="N214" s="232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131</v>
      </c>
      <c r="AU214" s="14" t="s">
        <v>84</v>
      </c>
    </row>
    <row r="215" s="2" customFormat="1" ht="33" customHeight="1">
      <c r="A215" s="35"/>
      <c r="B215" s="36"/>
      <c r="C215" s="233" t="s">
        <v>327</v>
      </c>
      <c r="D215" s="233" t="s">
        <v>143</v>
      </c>
      <c r="E215" s="234" t="s">
        <v>328</v>
      </c>
      <c r="F215" s="235" t="s">
        <v>329</v>
      </c>
      <c r="G215" s="236" t="s">
        <v>147</v>
      </c>
      <c r="H215" s="237">
        <v>19</v>
      </c>
      <c r="I215" s="238"/>
      <c r="J215" s="239">
        <f>ROUND(I215*H215,2)</f>
        <v>0</v>
      </c>
      <c r="K215" s="235" t="s">
        <v>128</v>
      </c>
      <c r="L215" s="240"/>
      <c r="M215" s="241" t="s">
        <v>1</v>
      </c>
      <c r="N215" s="242" t="s">
        <v>41</v>
      </c>
      <c r="O215" s="88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156</v>
      </c>
      <c r="AT215" s="226" t="s">
        <v>143</v>
      </c>
      <c r="AU215" s="226" t="s">
        <v>84</v>
      </c>
      <c r="AY215" s="14" t="s">
        <v>121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84</v>
      </c>
      <c r="BK215" s="227">
        <f>ROUND(I215*H215,2)</f>
        <v>0</v>
      </c>
      <c r="BL215" s="14" t="s">
        <v>156</v>
      </c>
      <c r="BM215" s="226" t="s">
        <v>330</v>
      </c>
    </row>
    <row r="216" s="2" customFormat="1">
      <c r="A216" s="35"/>
      <c r="B216" s="36"/>
      <c r="C216" s="37"/>
      <c r="D216" s="228" t="s">
        <v>131</v>
      </c>
      <c r="E216" s="37"/>
      <c r="F216" s="229" t="s">
        <v>329</v>
      </c>
      <c r="G216" s="37"/>
      <c r="H216" s="37"/>
      <c r="I216" s="230"/>
      <c r="J216" s="37"/>
      <c r="K216" s="37"/>
      <c r="L216" s="41"/>
      <c r="M216" s="231"/>
      <c r="N216" s="232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131</v>
      </c>
      <c r="AU216" s="14" t="s">
        <v>84</v>
      </c>
    </row>
    <row r="217" s="2" customFormat="1" ht="24.15" customHeight="1">
      <c r="A217" s="35"/>
      <c r="B217" s="36"/>
      <c r="C217" s="233" t="s">
        <v>331</v>
      </c>
      <c r="D217" s="233" t="s">
        <v>143</v>
      </c>
      <c r="E217" s="234" t="s">
        <v>332</v>
      </c>
      <c r="F217" s="235" t="s">
        <v>333</v>
      </c>
      <c r="G217" s="236" t="s">
        <v>147</v>
      </c>
      <c r="H217" s="237">
        <v>14</v>
      </c>
      <c r="I217" s="238"/>
      <c r="J217" s="239">
        <f>ROUND(I217*H217,2)</f>
        <v>0</v>
      </c>
      <c r="K217" s="235" t="s">
        <v>128</v>
      </c>
      <c r="L217" s="240"/>
      <c r="M217" s="241" t="s">
        <v>1</v>
      </c>
      <c r="N217" s="242" t="s">
        <v>41</v>
      </c>
      <c r="O217" s="88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156</v>
      </c>
      <c r="AT217" s="226" t="s">
        <v>143</v>
      </c>
      <c r="AU217" s="226" t="s">
        <v>84</v>
      </c>
      <c r="AY217" s="14" t="s">
        <v>121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4" t="s">
        <v>84</v>
      </c>
      <c r="BK217" s="227">
        <f>ROUND(I217*H217,2)</f>
        <v>0</v>
      </c>
      <c r="BL217" s="14" t="s">
        <v>156</v>
      </c>
      <c r="BM217" s="226" t="s">
        <v>334</v>
      </c>
    </row>
    <row r="218" s="2" customFormat="1">
      <c r="A218" s="35"/>
      <c r="B218" s="36"/>
      <c r="C218" s="37"/>
      <c r="D218" s="228" t="s">
        <v>131</v>
      </c>
      <c r="E218" s="37"/>
      <c r="F218" s="229" t="s">
        <v>333</v>
      </c>
      <c r="G218" s="37"/>
      <c r="H218" s="37"/>
      <c r="I218" s="230"/>
      <c r="J218" s="37"/>
      <c r="K218" s="37"/>
      <c r="L218" s="41"/>
      <c r="M218" s="231"/>
      <c r="N218" s="232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131</v>
      </c>
      <c r="AU218" s="14" t="s">
        <v>84</v>
      </c>
    </row>
    <row r="219" s="2" customFormat="1" ht="33" customHeight="1">
      <c r="A219" s="35"/>
      <c r="B219" s="36"/>
      <c r="C219" s="233" t="s">
        <v>335</v>
      </c>
      <c r="D219" s="233" t="s">
        <v>143</v>
      </c>
      <c r="E219" s="234" t="s">
        <v>336</v>
      </c>
      <c r="F219" s="235" t="s">
        <v>337</v>
      </c>
      <c r="G219" s="236" t="s">
        <v>147</v>
      </c>
      <c r="H219" s="237">
        <v>14</v>
      </c>
      <c r="I219" s="238"/>
      <c r="J219" s="239">
        <f>ROUND(I219*H219,2)</f>
        <v>0</v>
      </c>
      <c r="K219" s="235" t="s">
        <v>128</v>
      </c>
      <c r="L219" s="240"/>
      <c r="M219" s="241" t="s">
        <v>1</v>
      </c>
      <c r="N219" s="242" t="s">
        <v>41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156</v>
      </c>
      <c r="AT219" s="226" t="s">
        <v>143</v>
      </c>
      <c r="AU219" s="226" t="s">
        <v>84</v>
      </c>
      <c r="AY219" s="14" t="s">
        <v>121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84</v>
      </c>
      <c r="BK219" s="227">
        <f>ROUND(I219*H219,2)</f>
        <v>0</v>
      </c>
      <c r="BL219" s="14" t="s">
        <v>156</v>
      </c>
      <c r="BM219" s="226" t="s">
        <v>338</v>
      </c>
    </row>
    <row r="220" s="2" customFormat="1">
      <c r="A220" s="35"/>
      <c r="B220" s="36"/>
      <c r="C220" s="37"/>
      <c r="D220" s="228" t="s">
        <v>131</v>
      </c>
      <c r="E220" s="37"/>
      <c r="F220" s="229" t="s">
        <v>337</v>
      </c>
      <c r="G220" s="37"/>
      <c r="H220" s="37"/>
      <c r="I220" s="230"/>
      <c r="J220" s="37"/>
      <c r="K220" s="37"/>
      <c r="L220" s="41"/>
      <c r="M220" s="231"/>
      <c r="N220" s="232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131</v>
      </c>
      <c r="AU220" s="14" t="s">
        <v>84</v>
      </c>
    </row>
    <row r="221" s="2" customFormat="1" ht="37.8" customHeight="1">
      <c r="A221" s="35"/>
      <c r="B221" s="36"/>
      <c r="C221" s="233" t="s">
        <v>339</v>
      </c>
      <c r="D221" s="233" t="s">
        <v>143</v>
      </c>
      <c r="E221" s="234" t="s">
        <v>340</v>
      </c>
      <c r="F221" s="235" t="s">
        <v>341</v>
      </c>
      <c r="G221" s="236" t="s">
        <v>147</v>
      </c>
      <c r="H221" s="237">
        <v>3</v>
      </c>
      <c r="I221" s="238"/>
      <c r="J221" s="239">
        <f>ROUND(I221*H221,2)</f>
        <v>0</v>
      </c>
      <c r="K221" s="235" t="s">
        <v>128</v>
      </c>
      <c r="L221" s="240"/>
      <c r="M221" s="241" t="s">
        <v>1</v>
      </c>
      <c r="N221" s="242" t="s">
        <v>41</v>
      </c>
      <c r="O221" s="88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6" t="s">
        <v>156</v>
      </c>
      <c r="AT221" s="226" t="s">
        <v>143</v>
      </c>
      <c r="AU221" s="226" t="s">
        <v>84</v>
      </c>
      <c r="AY221" s="14" t="s">
        <v>121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4" t="s">
        <v>84</v>
      </c>
      <c r="BK221" s="227">
        <f>ROUND(I221*H221,2)</f>
        <v>0</v>
      </c>
      <c r="BL221" s="14" t="s">
        <v>156</v>
      </c>
      <c r="BM221" s="226" t="s">
        <v>342</v>
      </c>
    </row>
    <row r="222" s="2" customFormat="1">
      <c r="A222" s="35"/>
      <c r="B222" s="36"/>
      <c r="C222" s="37"/>
      <c r="D222" s="228" t="s">
        <v>131</v>
      </c>
      <c r="E222" s="37"/>
      <c r="F222" s="229" t="s">
        <v>341</v>
      </c>
      <c r="G222" s="37"/>
      <c r="H222" s="37"/>
      <c r="I222" s="230"/>
      <c r="J222" s="37"/>
      <c r="K222" s="37"/>
      <c r="L222" s="41"/>
      <c r="M222" s="231"/>
      <c r="N222" s="232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131</v>
      </c>
      <c r="AU222" s="14" t="s">
        <v>84</v>
      </c>
    </row>
    <row r="223" s="2" customFormat="1" ht="21.75" customHeight="1">
      <c r="A223" s="35"/>
      <c r="B223" s="36"/>
      <c r="C223" s="215" t="s">
        <v>343</v>
      </c>
      <c r="D223" s="215" t="s">
        <v>124</v>
      </c>
      <c r="E223" s="216" t="s">
        <v>344</v>
      </c>
      <c r="F223" s="217" t="s">
        <v>345</v>
      </c>
      <c r="G223" s="218" t="s">
        <v>147</v>
      </c>
      <c r="H223" s="219">
        <v>6</v>
      </c>
      <c r="I223" s="220"/>
      <c r="J223" s="221">
        <f>ROUND(I223*H223,2)</f>
        <v>0</v>
      </c>
      <c r="K223" s="217" t="s">
        <v>128</v>
      </c>
      <c r="L223" s="41"/>
      <c r="M223" s="222" t="s">
        <v>1</v>
      </c>
      <c r="N223" s="223" t="s">
        <v>41</v>
      </c>
      <c r="O223" s="88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156</v>
      </c>
      <c r="AT223" s="226" t="s">
        <v>124</v>
      </c>
      <c r="AU223" s="226" t="s">
        <v>84</v>
      </c>
      <c r="AY223" s="14" t="s">
        <v>121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4" t="s">
        <v>84</v>
      </c>
      <c r="BK223" s="227">
        <f>ROUND(I223*H223,2)</f>
        <v>0</v>
      </c>
      <c r="BL223" s="14" t="s">
        <v>156</v>
      </c>
      <c r="BM223" s="226" t="s">
        <v>346</v>
      </c>
    </row>
    <row r="224" s="2" customFormat="1">
      <c r="A224" s="35"/>
      <c r="B224" s="36"/>
      <c r="C224" s="37"/>
      <c r="D224" s="228" t="s">
        <v>131</v>
      </c>
      <c r="E224" s="37"/>
      <c r="F224" s="229" t="s">
        <v>345</v>
      </c>
      <c r="G224" s="37"/>
      <c r="H224" s="37"/>
      <c r="I224" s="230"/>
      <c r="J224" s="37"/>
      <c r="K224" s="37"/>
      <c r="L224" s="41"/>
      <c r="M224" s="231"/>
      <c r="N224" s="232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131</v>
      </c>
      <c r="AU224" s="14" t="s">
        <v>84</v>
      </c>
    </row>
    <row r="225" s="2" customFormat="1" ht="24.15" customHeight="1">
      <c r="A225" s="35"/>
      <c r="B225" s="36"/>
      <c r="C225" s="215" t="s">
        <v>347</v>
      </c>
      <c r="D225" s="215" t="s">
        <v>124</v>
      </c>
      <c r="E225" s="216" t="s">
        <v>348</v>
      </c>
      <c r="F225" s="217" t="s">
        <v>349</v>
      </c>
      <c r="G225" s="218" t="s">
        <v>155</v>
      </c>
      <c r="H225" s="219">
        <v>31260</v>
      </c>
      <c r="I225" s="220"/>
      <c r="J225" s="221">
        <f>ROUND(I225*H225,2)</f>
        <v>0</v>
      </c>
      <c r="K225" s="217" t="s">
        <v>128</v>
      </c>
      <c r="L225" s="41"/>
      <c r="M225" s="222" t="s">
        <v>1</v>
      </c>
      <c r="N225" s="223" t="s">
        <v>41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156</v>
      </c>
      <c r="AT225" s="226" t="s">
        <v>124</v>
      </c>
      <c r="AU225" s="226" t="s">
        <v>84</v>
      </c>
      <c r="AY225" s="14" t="s">
        <v>121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84</v>
      </c>
      <c r="BK225" s="227">
        <f>ROUND(I225*H225,2)</f>
        <v>0</v>
      </c>
      <c r="BL225" s="14" t="s">
        <v>156</v>
      </c>
      <c r="BM225" s="226" t="s">
        <v>350</v>
      </c>
    </row>
    <row r="226" s="2" customFormat="1">
      <c r="A226" s="35"/>
      <c r="B226" s="36"/>
      <c r="C226" s="37"/>
      <c r="D226" s="228" t="s">
        <v>131</v>
      </c>
      <c r="E226" s="37"/>
      <c r="F226" s="229" t="s">
        <v>349</v>
      </c>
      <c r="G226" s="37"/>
      <c r="H226" s="37"/>
      <c r="I226" s="230"/>
      <c r="J226" s="37"/>
      <c r="K226" s="37"/>
      <c r="L226" s="41"/>
      <c r="M226" s="231"/>
      <c r="N226" s="232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131</v>
      </c>
      <c r="AU226" s="14" t="s">
        <v>84</v>
      </c>
    </row>
    <row r="227" s="2" customFormat="1" ht="16.5" customHeight="1">
      <c r="A227" s="35"/>
      <c r="B227" s="36"/>
      <c r="C227" s="215" t="s">
        <v>351</v>
      </c>
      <c r="D227" s="215" t="s">
        <v>124</v>
      </c>
      <c r="E227" s="216" t="s">
        <v>352</v>
      </c>
      <c r="F227" s="217" t="s">
        <v>353</v>
      </c>
      <c r="G227" s="218" t="s">
        <v>354</v>
      </c>
      <c r="H227" s="219">
        <v>39.424999999999997</v>
      </c>
      <c r="I227" s="220"/>
      <c r="J227" s="221">
        <f>ROUND(I227*H227,2)</f>
        <v>0</v>
      </c>
      <c r="K227" s="217" t="s">
        <v>128</v>
      </c>
      <c r="L227" s="41"/>
      <c r="M227" s="222" t="s">
        <v>1</v>
      </c>
      <c r="N227" s="223" t="s">
        <v>41</v>
      </c>
      <c r="O227" s="88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6" t="s">
        <v>156</v>
      </c>
      <c r="AT227" s="226" t="s">
        <v>124</v>
      </c>
      <c r="AU227" s="226" t="s">
        <v>84</v>
      </c>
      <c r="AY227" s="14" t="s">
        <v>121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4" t="s">
        <v>84</v>
      </c>
      <c r="BK227" s="227">
        <f>ROUND(I227*H227,2)</f>
        <v>0</v>
      </c>
      <c r="BL227" s="14" t="s">
        <v>156</v>
      </c>
      <c r="BM227" s="226" t="s">
        <v>355</v>
      </c>
    </row>
    <row r="228" s="2" customFormat="1">
      <c r="A228" s="35"/>
      <c r="B228" s="36"/>
      <c r="C228" s="37"/>
      <c r="D228" s="228" t="s">
        <v>131</v>
      </c>
      <c r="E228" s="37"/>
      <c r="F228" s="229" t="s">
        <v>353</v>
      </c>
      <c r="G228" s="37"/>
      <c r="H228" s="37"/>
      <c r="I228" s="230"/>
      <c r="J228" s="37"/>
      <c r="K228" s="37"/>
      <c r="L228" s="41"/>
      <c r="M228" s="231"/>
      <c r="N228" s="232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131</v>
      </c>
      <c r="AU228" s="14" t="s">
        <v>84</v>
      </c>
    </row>
    <row r="229" s="2" customFormat="1" ht="24.15" customHeight="1">
      <c r="A229" s="35"/>
      <c r="B229" s="36"/>
      <c r="C229" s="215" t="s">
        <v>356</v>
      </c>
      <c r="D229" s="215" t="s">
        <v>124</v>
      </c>
      <c r="E229" s="216" t="s">
        <v>357</v>
      </c>
      <c r="F229" s="217" t="s">
        <v>358</v>
      </c>
      <c r="G229" s="218" t="s">
        <v>359</v>
      </c>
      <c r="H229" s="219">
        <v>144</v>
      </c>
      <c r="I229" s="220"/>
      <c r="J229" s="221">
        <f>ROUND(I229*H229,2)</f>
        <v>0</v>
      </c>
      <c r="K229" s="217" t="s">
        <v>128</v>
      </c>
      <c r="L229" s="41"/>
      <c r="M229" s="222" t="s">
        <v>1</v>
      </c>
      <c r="N229" s="223" t="s">
        <v>41</v>
      </c>
      <c r="O229" s="88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6" t="s">
        <v>156</v>
      </c>
      <c r="AT229" s="226" t="s">
        <v>124</v>
      </c>
      <c r="AU229" s="226" t="s">
        <v>84</v>
      </c>
      <c r="AY229" s="14" t="s">
        <v>121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4" t="s">
        <v>84</v>
      </c>
      <c r="BK229" s="227">
        <f>ROUND(I229*H229,2)</f>
        <v>0</v>
      </c>
      <c r="BL229" s="14" t="s">
        <v>156</v>
      </c>
      <c r="BM229" s="226" t="s">
        <v>360</v>
      </c>
    </row>
    <row r="230" s="2" customFormat="1">
      <c r="A230" s="35"/>
      <c r="B230" s="36"/>
      <c r="C230" s="37"/>
      <c r="D230" s="228" t="s">
        <v>131</v>
      </c>
      <c r="E230" s="37"/>
      <c r="F230" s="229" t="s">
        <v>358</v>
      </c>
      <c r="G230" s="37"/>
      <c r="H230" s="37"/>
      <c r="I230" s="230"/>
      <c r="J230" s="37"/>
      <c r="K230" s="37"/>
      <c r="L230" s="41"/>
      <c r="M230" s="231"/>
      <c r="N230" s="232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131</v>
      </c>
      <c r="AU230" s="14" t="s">
        <v>84</v>
      </c>
    </row>
    <row r="231" s="2" customFormat="1" ht="37.8" customHeight="1">
      <c r="A231" s="35"/>
      <c r="B231" s="36"/>
      <c r="C231" s="215" t="s">
        <v>361</v>
      </c>
      <c r="D231" s="215" t="s">
        <v>124</v>
      </c>
      <c r="E231" s="216" t="s">
        <v>362</v>
      </c>
      <c r="F231" s="217" t="s">
        <v>363</v>
      </c>
      <c r="G231" s="218" t="s">
        <v>364</v>
      </c>
      <c r="H231" s="219">
        <v>36</v>
      </c>
      <c r="I231" s="220"/>
      <c r="J231" s="221">
        <f>ROUND(I231*H231,2)</f>
        <v>0</v>
      </c>
      <c r="K231" s="217" t="s">
        <v>128</v>
      </c>
      <c r="L231" s="41"/>
      <c r="M231" s="222" t="s">
        <v>1</v>
      </c>
      <c r="N231" s="223" t="s">
        <v>41</v>
      </c>
      <c r="O231" s="88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6" t="s">
        <v>129</v>
      </c>
      <c r="AT231" s="226" t="s">
        <v>124</v>
      </c>
      <c r="AU231" s="226" t="s">
        <v>84</v>
      </c>
      <c r="AY231" s="14" t="s">
        <v>121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4" t="s">
        <v>84</v>
      </c>
      <c r="BK231" s="227">
        <f>ROUND(I231*H231,2)</f>
        <v>0</v>
      </c>
      <c r="BL231" s="14" t="s">
        <v>129</v>
      </c>
      <c r="BM231" s="226" t="s">
        <v>365</v>
      </c>
    </row>
    <row r="232" s="2" customFormat="1">
      <c r="A232" s="35"/>
      <c r="B232" s="36"/>
      <c r="C232" s="37"/>
      <c r="D232" s="228" t="s">
        <v>131</v>
      </c>
      <c r="E232" s="37"/>
      <c r="F232" s="229" t="s">
        <v>366</v>
      </c>
      <c r="G232" s="37"/>
      <c r="H232" s="37"/>
      <c r="I232" s="230"/>
      <c r="J232" s="37"/>
      <c r="K232" s="37"/>
      <c r="L232" s="41"/>
      <c r="M232" s="231"/>
      <c r="N232" s="232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131</v>
      </c>
      <c r="AU232" s="14" t="s">
        <v>84</v>
      </c>
    </row>
    <row r="233" s="2" customFormat="1" ht="16.5" customHeight="1">
      <c r="A233" s="35"/>
      <c r="B233" s="36"/>
      <c r="C233" s="233" t="s">
        <v>367</v>
      </c>
      <c r="D233" s="233" t="s">
        <v>143</v>
      </c>
      <c r="E233" s="234" t="s">
        <v>368</v>
      </c>
      <c r="F233" s="235" t="s">
        <v>369</v>
      </c>
      <c r="G233" s="236" t="s">
        <v>147</v>
      </c>
      <c r="H233" s="237">
        <v>230</v>
      </c>
      <c r="I233" s="238"/>
      <c r="J233" s="239">
        <f>ROUND(I233*H233,2)</f>
        <v>0</v>
      </c>
      <c r="K233" s="235" t="s">
        <v>128</v>
      </c>
      <c r="L233" s="240"/>
      <c r="M233" s="241" t="s">
        <v>1</v>
      </c>
      <c r="N233" s="242" t="s">
        <v>41</v>
      </c>
      <c r="O233" s="88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167</v>
      </c>
      <c r="AT233" s="226" t="s">
        <v>143</v>
      </c>
      <c r="AU233" s="226" t="s">
        <v>84</v>
      </c>
      <c r="AY233" s="14" t="s">
        <v>121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84</v>
      </c>
      <c r="BK233" s="227">
        <f>ROUND(I233*H233,2)</f>
        <v>0</v>
      </c>
      <c r="BL233" s="14" t="s">
        <v>129</v>
      </c>
      <c r="BM233" s="226" t="s">
        <v>370</v>
      </c>
    </row>
    <row r="234" s="2" customFormat="1">
      <c r="A234" s="35"/>
      <c r="B234" s="36"/>
      <c r="C234" s="37"/>
      <c r="D234" s="228" t="s">
        <v>131</v>
      </c>
      <c r="E234" s="37"/>
      <c r="F234" s="229" t="s">
        <v>369</v>
      </c>
      <c r="G234" s="37"/>
      <c r="H234" s="37"/>
      <c r="I234" s="230"/>
      <c r="J234" s="37"/>
      <c r="K234" s="37"/>
      <c r="L234" s="41"/>
      <c r="M234" s="231"/>
      <c r="N234" s="232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131</v>
      </c>
      <c r="AU234" s="14" t="s">
        <v>84</v>
      </c>
    </row>
    <row r="235" s="2" customFormat="1" ht="37.8" customHeight="1">
      <c r="A235" s="35"/>
      <c r="B235" s="36"/>
      <c r="C235" s="233" t="s">
        <v>371</v>
      </c>
      <c r="D235" s="233" t="s">
        <v>143</v>
      </c>
      <c r="E235" s="234" t="s">
        <v>372</v>
      </c>
      <c r="F235" s="235" t="s">
        <v>373</v>
      </c>
      <c r="G235" s="236" t="s">
        <v>147</v>
      </c>
      <c r="H235" s="237">
        <v>250</v>
      </c>
      <c r="I235" s="238"/>
      <c r="J235" s="239">
        <f>ROUND(I235*H235,2)</f>
        <v>0</v>
      </c>
      <c r="K235" s="235" t="s">
        <v>128</v>
      </c>
      <c r="L235" s="240"/>
      <c r="M235" s="241" t="s">
        <v>1</v>
      </c>
      <c r="N235" s="242" t="s">
        <v>41</v>
      </c>
      <c r="O235" s="88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167</v>
      </c>
      <c r="AT235" s="226" t="s">
        <v>143</v>
      </c>
      <c r="AU235" s="226" t="s">
        <v>84</v>
      </c>
      <c r="AY235" s="14" t="s">
        <v>121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4" t="s">
        <v>84</v>
      </c>
      <c r="BK235" s="227">
        <f>ROUND(I235*H235,2)</f>
        <v>0</v>
      </c>
      <c r="BL235" s="14" t="s">
        <v>129</v>
      </c>
      <c r="BM235" s="226" t="s">
        <v>374</v>
      </c>
    </row>
    <row r="236" s="2" customFormat="1">
      <c r="A236" s="35"/>
      <c r="B236" s="36"/>
      <c r="C236" s="37"/>
      <c r="D236" s="228" t="s">
        <v>131</v>
      </c>
      <c r="E236" s="37"/>
      <c r="F236" s="229" t="s">
        <v>373</v>
      </c>
      <c r="G236" s="37"/>
      <c r="H236" s="37"/>
      <c r="I236" s="230"/>
      <c r="J236" s="37"/>
      <c r="K236" s="37"/>
      <c r="L236" s="41"/>
      <c r="M236" s="231"/>
      <c r="N236" s="232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131</v>
      </c>
      <c r="AU236" s="14" t="s">
        <v>84</v>
      </c>
    </row>
    <row r="237" s="2" customFormat="1" ht="24.15" customHeight="1">
      <c r="A237" s="35"/>
      <c r="B237" s="36"/>
      <c r="C237" s="233" t="s">
        <v>375</v>
      </c>
      <c r="D237" s="233" t="s">
        <v>143</v>
      </c>
      <c r="E237" s="234" t="s">
        <v>376</v>
      </c>
      <c r="F237" s="235" t="s">
        <v>377</v>
      </c>
      <c r="G237" s="236" t="s">
        <v>155</v>
      </c>
      <c r="H237" s="237">
        <v>2466</v>
      </c>
      <c r="I237" s="238"/>
      <c r="J237" s="239">
        <f>ROUND(I237*H237,2)</f>
        <v>0</v>
      </c>
      <c r="K237" s="235" t="s">
        <v>128</v>
      </c>
      <c r="L237" s="240"/>
      <c r="M237" s="241" t="s">
        <v>1</v>
      </c>
      <c r="N237" s="242" t="s">
        <v>41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167</v>
      </c>
      <c r="AT237" s="226" t="s">
        <v>143</v>
      </c>
      <c r="AU237" s="226" t="s">
        <v>84</v>
      </c>
      <c r="AY237" s="14" t="s">
        <v>121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84</v>
      </c>
      <c r="BK237" s="227">
        <f>ROUND(I237*H237,2)</f>
        <v>0</v>
      </c>
      <c r="BL237" s="14" t="s">
        <v>129</v>
      </c>
      <c r="BM237" s="226" t="s">
        <v>378</v>
      </c>
    </row>
    <row r="238" s="2" customFormat="1">
      <c r="A238" s="35"/>
      <c r="B238" s="36"/>
      <c r="C238" s="37"/>
      <c r="D238" s="228" t="s">
        <v>131</v>
      </c>
      <c r="E238" s="37"/>
      <c r="F238" s="229" t="s">
        <v>377</v>
      </c>
      <c r="G238" s="37"/>
      <c r="H238" s="37"/>
      <c r="I238" s="230"/>
      <c r="J238" s="37"/>
      <c r="K238" s="37"/>
      <c r="L238" s="41"/>
      <c r="M238" s="231"/>
      <c r="N238" s="232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131</v>
      </c>
      <c r="AU238" s="14" t="s">
        <v>84</v>
      </c>
    </row>
    <row r="239" s="2" customFormat="1" ht="37.8" customHeight="1">
      <c r="A239" s="35"/>
      <c r="B239" s="36"/>
      <c r="C239" s="215" t="s">
        <v>379</v>
      </c>
      <c r="D239" s="215" t="s">
        <v>124</v>
      </c>
      <c r="E239" s="216" t="s">
        <v>380</v>
      </c>
      <c r="F239" s="217" t="s">
        <v>381</v>
      </c>
      <c r="G239" s="218" t="s">
        <v>140</v>
      </c>
      <c r="H239" s="219">
        <v>6</v>
      </c>
      <c r="I239" s="220"/>
      <c r="J239" s="221">
        <f>ROUND(I239*H239,2)</f>
        <v>0</v>
      </c>
      <c r="K239" s="217" t="s">
        <v>128</v>
      </c>
      <c r="L239" s="41"/>
      <c r="M239" s="222" t="s">
        <v>1</v>
      </c>
      <c r="N239" s="223" t="s">
        <v>41</v>
      </c>
      <c r="O239" s="88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6" t="s">
        <v>156</v>
      </c>
      <c r="AT239" s="226" t="s">
        <v>124</v>
      </c>
      <c r="AU239" s="226" t="s">
        <v>84</v>
      </c>
      <c r="AY239" s="14" t="s">
        <v>121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4" t="s">
        <v>84</v>
      </c>
      <c r="BK239" s="227">
        <f>ROUND(I239*H239,2)</f>
        <v>0</v>
      </c>
      <c r="BL239" s="14" t="s">
        <v>156</v>
      </c>
      <c r="BM239" s="226" t="s">
        <v>382</v>
      </c>
    </row>
    <row r="240" s="2" customFormat="1">
      <c r="A240" s="35"/>
      <c r="B240" s="36"/>
      <c r="C240" s="37"/>
      <c r="D240" s="228" t="s">
        <v>131</v>
      </c>
      <c r="E240" s="37"/>
      <c r="F240" s="229" t="s">
        <v>383</v>
      </c>
      <c r="G240" s="37"/>
      <c r="H240" s="37"/>
      <c r="I240" s="230"/>
      <c r="J240" s="37"/>
      <c r="K240" s="37"/>
      <c r="L240" s="41"/>
      <c r="M240" s="231"/>
      <c r="N240" s="232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131</v>
      </c>
      <c r="AU240" s="14" t="s">
        <v>84</v>
      </c>
    </row>
    <row r="241" s="2" customFormat="1" ht="24.15" customHeight="1">
      <c r="A241" s="35"/>
      <c r="B241" s="36"/>
      <c r="C241" s="233" t="s">
        <v>384</v>
      </c>
      <c r="D241" s="233" t="s">
        <v>143</v>
      </c>
      <c r="E241" s="234" t="s">
        <v>385</v>
      </c>
      <c r="F241" s="235" t="s">
        <v>386</v>
      </c>
      <c r="G241" s="236" t="s">
        <v>147</v>
      </c>
      <c r="H241" s="237">
        <v>6</v>
      </c>
      <c r="I241" s="238"/>
      <c r="J241" s="239">
        <f>ROUND(I241*H241,2)</f>
        <v>0</v>
      </c>
      <c r="K241" s="235" t="s">
        <v>128</v>
      </c>
      <c r="L241" s="240"/>
      <c r="M241" s="241" t="s">
        <v>1</v>
      </c>
      <c r="N241" s="242" t="s">
        <v>41</v>
      </c>
      <c r="O241" s="88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6" t="s">
        <v>213</v>
      </c>
      <c r="AT241" s="226" t="s">
        <v>143</v>
      </c>
      <c r="AU241" s="226" t="s">
        <v>84</v>
      </c>
      <c r="AY241" s="14" t="s">
        <v>121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4" t="s">
        <v>84</v>
      </c>
      <c r="BK241" s="227">
        <f>ROUND(I241*H241,2)</f>
        <v>0</v>
      </c>
      <c r="BL241" s="14" t="s">
        <v>213</v>
      </c>
      <c r="BM241" s="226" t="s">
        <v>387</v>
      </c>
    </row>
    <row r="242" s="2" customFormat="1">
      <c r="A242" s="35"/>
      <c r="B242" s="36"/>
      <c r="C242" s="37"/>
      <c r="D242" s="228" t="s">
        <v>131</v>
      </c>
      <c r="E242" s="37"/>
      <c r="F242" s="229" t="s">
        <v>386</v>
      </c>
      <c r="G242" s="37"/>
      <c r="H242" s="37"/>
      <c r="I242" s="230"/>
      <c r="J242" s="37"/>
      <c r="K242" s="37"/>
      <c r="L242" s="41"/>
      <c r="M242" s="231"/>
      <c r="N242" s="232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131</v>
      </c>
      <c r="AU242" s="14" t="s">
        <v>84</v>
      </c>
    </row>
    <row r="243" s="2" customFormat="1" ht="33" customHeight="1">
      <c r="A243" s="35"/>
      <c r="B243" s="36"/>
      <c r="C243" s="233" t="s">
        <v>388</v>
      </c>
      <c r="D243" s="233" t="s">
        <v>143</v>
      </c>
      <c r="E243" s="234" t="s">
        <v>389</v>
      </c>
      <c r="F243" s="235" t="s">
        <v>390</v>
      </c>
      <c r="G243" s="236" t="s">
        <v>155</v>
      </c>
      <c r="H243" s="237">
        <v>2406</v>
      </c>
      <c r="I243" s="238"/>
      <c r="J243" s="239">
        <f>ROUND(I243*H243,2)</f>
        <v>0</v>
      </c>
      <c r="K243" s="235" t="s">
        <v>128</v>
      </c>
      <c r="L243" s="240"/>
      <c r="M243" s="241" t="s">
        <v>1</v>
      </c>
      <c r="N243" s="242" t="s">
        <v>41</v>
      </c>
      <c r="O243" s="88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213</v>
      </c>
      <c r="AT243" s="226" t="s">
        <v>143</v>
      </c>
      <c r="AU243" s="226" t="s">
        <v>84</v>
      </c>
      <c r="AY243" s="14" t="s">
        <v>121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84</v>
      </c>
      <c r="BK243" s="227">
        <f>ROUND(I243*H243,2)</f>
        <v>0</v>
      </c>
      <c r="BL243" s="14" t="s">
        <v>213</v>
      </c>
      <c r="BM243" s="226" t="s">
        <v>391</v>
      </c>
    </row>
    <row r="244" s="2" customFormat="1">
      <c r="A244" s="35"/>
      <c r="B244" s="36"/>
      <c r="C244" s="37"/>
      <c r="D244" s="228" t="s">
        <v>131</v>
      </c>
      <c r="E244" s="37"/>
      <c r="F244" s="229" t="s">
        <v>390</v>
      </c>
      <c r="G244" s="37"/>
      <c r="H244" s="37"/>
      <c r="I244" s="230"/>
      <c r="J244" s="37"/>
      <c r="K244" s="37"/>
      <c r="L244" s="41"/>
      <c r="M244" s="231"/>
      <c r="N244" s="232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131</v>
      </c>
      <c r="AU244" s="14" t="s">
        <v>84</v>
      </c>
    </row>
    <row r="245" s="2" customFormat="1" ht="21.75" customHeight="1">
      <c r="A245" s="35"/>
      <c r="B245" s="36"/>
      <c r="C245" s="215" t="s">
        <v>392</v>
      </c>
      <c r="D245" s="215" t="s">
        <v>124</v>
      </c>
      <c r="E245" s="216" t="s">
        <v>393</v>
      </c>
      <c r="F245" s="217" t="s">
        <v>394</v>
      </c>
      <c r="G245" s="218" t="s">
        <v>364</v>
      </c>
      <c r="H245" s="219">
        <v>3</v>
      </c>
      <c r="I245" s="220"/>
      <c r="J245" s="221">
        <f>ROUND(I245*H245,2)</f>
        <v>0</v>
      </c>
      <c r="K245" s="217" t="s">
        <v>128</v>
      </c>
      <c r="L245" s="41"/>
      <c r="M245" s="222" t="s">
        <v>1</v>
      </c>
      <c r="N245" s="223" t="s">
        <v>41</v>
      </c>
      <c r="O245" s="88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6" t="s">
        <v>156</v>
      </c>
      <c r="AT245" s="226" t="s">
        <v>124</v>
      </c>
      <c r="AU245" s="226" t="s">
        <v>84</v>
      </c>
      <c r="AY245" s="14" t="s">
        <v>121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4" t="s">
        <v>84</v>
      </c>
      <c r="BK245" s="227">
        <f>ROUND(I245*H245,2)</f>
        <v>0</v>
      </c>
      <c r="BL245" s="14" t="s">
        <v>156</v>
      </c>
      <c r="BM245" s="226" t="s">
        <v>395</v>
      </c>
    </row>
    <row r="246" s="2" customFormat="1">
      <c r="A246" s="35"/>
      <c r="B246" s="36"/>
      <c r="C246" s="37"/>
      <c r="D246" s="228" t="s">
        <v>131</v>
      </c>
      <c r="E246" s="37"/>
      <c r="F246" s="229" t="s">
        <v>396</v>
      </c>
      <c r="G246" s="37"/>
      <c r="H246" s="37"/>
      <c r="I246" s="230"/>
      <c r="J246" s="37"/>
      <c r="K246" s="37"/>
      <c r="L246" s="41"/>
      <c r="M246" s="231"/>
      <c r="N246" s="232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131</v>
      </c>
      <c r="AU246" s="14" t="s">
        <v>84</v>
      </c>
    </row>
    <row r="247" s="2" customFormat="1" ht="16.5" customHeight="1">
      <c r="A247" s="35"/>
      <c r="B247" s="36"/>
      <c r="C247" s="215" t="s">
        <v>397</v>
      </c>
      <c r="D247" s="215" t="s">
        <v>124</v>
      </c>
      <c r="E247" s="216" t="s">
        <v>398</v>
      </c>
      <c r="F247" s="217" t="s">
        <v>399</v>
      </c>
      <c r="G247" s="218" t="s">
        <v>364</v>
      </c>
      <c r="H247" s="219">
        <v>1</v>
      </c>
      <c r="I247" s="220"/>
      <c r="J247" s="221">
        <f>ROUND(I247*H247,2)</f>
        <v>0</v>
      </c>
      <c r="K247" s="217" t="s">
        <v>128</v>
      </c>
      <c r="L247" s="41"/>
      <c r="M247" s="222" t="s">
        <v>1</v>
      </c>
      <c r="N247" s="223" t="s">
        <v>41</v>
      </c>
      <c r="O247" s="88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6" t="s">
        <v>156</v>
      </c>
      <c r="AT247" s="226" t="s">
        <v>124</v>
      </c>
      <c r="AU247" s="226" t="s">
        <v>84</v>
      </c>
      <c r="AY247" s="14" t="s">
        <v>121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4" t="s">
        <v>84</v>
      </c>
      <c r="BK247" s="227">
        <f>ROUND(I247*H247,2)</f>
        <v>0</v>
      </c>
      <c r="BL247" s="14" t="s">
        <v>156</v>
      </c>
      <c r="BM247" s="226" t="s">
        <v>400</v>
      </c>
    </row>
    <row r="248" s="2" customFormat="1">
      <c r="A248" s="35"/>
      <c r="B248" s="36"/>
      <c r="C248" s="37"/>
      <c r="D248" s="228" t="s">
        <v>131</v>
      </c>
      <c r="E248" s="37"/>
      <c r="F248" s="229" t="s">
        <v>401</v>
      </c>
      <c r="G248" s="37"/>
      <c r="H248" s="37"/>
      <c r="I248" s="230"/>
      <c r="J248" s="37"/>
      <c r="K248" s="37"/>
      <c r="L248" s="41"/>
      <c r="M248" s="243"/>
      <c r="N248" s="244"/>
      <c r="O248" s="245"/>
      <c r="P248" s="245"/>
      <c r="Q248" s="245"/>
      <c r="R248" s="245"/>
      <c r="S248" s="245"/>
      <c r="T248" s="24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131</v>
      </c>
      <c r="AU248" s="14" t="s">
        <v>84</v>
      </c>
    </row>
    <row r="249" s="2" customFormat="1" ht="6.96" customHeight="1">
      <c r="A249" s="35"/>
      <c r="B249" s="63"/>
      <c r="C249" s="64"/>
      <c r="D249" s="64"/>
      <c r="E249" s="64"/>
      <c r="F249" s="64"/>
      <c r="G249" s="64"/>
      <c r="H249" s="64"/>
      <c r="I249" s="64"/>
      <c r="J249" s="64"/>
      <c r="K249" s="64"/>
      <c r="L249" s="41"/>
      <c r="M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</row>
  </sheetData>
  <sheetProtection sheet="1" autoFilter="0" formatColumns="0" formatRows="0" objects="1" scenarios="1" spinCount="100000" saltValue="DY8VAQrg8TbGcf8Kw7W21VpcJhgLIR1mr0HWGVrNdYg9e3Mu5cviO6Ti9bojjSMeMZAKs+PZNQVQR61PZOZOBQ==" hashValue="FJBDG5lXlicWkRZoUS5PwsMKarulI23Y8YQAdJgNRAzIoJQfIc/NNEG8qVNxX9XwoGQE48x82V/S9GIQgVLP0Q==" algorithmName="SHA-512" password="CC35"/>
  <autoFilter ref="C119:K2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přenosové cesty Moravské Budějovice – Znojmo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402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94</v>
      </c>
      <c r="G12" s="35"/>
      <c r="H12" s="35"/>
      <c r="I12" s="137" t="s">
        <v>22</v>
      </c>
      <c r="J12" s="141" t="str">
        <f>'Rekapitulace stavby'!AN8</f>
        <v>2. 2. 2024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95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403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ROUND((SUM(BE120:BE138)),  2)</f>
        <v>0</v>
      </c>
      <c r="G33" s="35"/>
      <c r="H33" s="35"/>
      <c r="I33" s="152">
        <v>0.20999999999999999</v>
      </c>
      <c r="J33" s="151">
        <f>ROUND(((SUM(BE120:BE138))*I33),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ROUND((SUM(BF120:BF138)),  2)</f>
        <v>0</v>
      </c>
      <c r="G34" s="35"/>
      <c r="H34" s="35"/>
      <c r="I34" s="152">
        <v>0.12</v>
      </c>
      <c r="J34" s="151">
        <f>ROUND(((SUM(BF120:BF138))*I34),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ROUND((SUM(BG120:BG138)),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ROUND((SUM(BH120:BH138)),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ROUND((SUM(BI120:BI138)),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přenosové cesty Moravské Budějovice – Znojmo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23030-0301-2 - PS 03-01 úsek Moravské Budějovice – Znojmo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Moravské Budějovice – Znojmo</v>
      </c>
      <c r="G89" s="37"/>
      <c r="H89" s="37"/>
      <c r="I89" s="29" t="s">
        <v>22</v>
      </c>
      <c r="J89" s="76" t="str">
        <f>IF(J12="","",J12)</f>
        <v>2. 2. 2024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SŽ, s.o. SZT</v>
      </c>
      <c r="G91" s="37"/>
      <c r="H91" s="37"/>
      <c r="I91" s="29" t="s">
        <v>30</v>
      </c>
      <c r="J91" s="33" t="str">
        <f>E21</f>
        <v>IXPROJEKTA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404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405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104</v>
      </c>
      <c r="E99" s="179"/>
      <c r="F99" s="179"/>
      <c r="G99" s="179"/>
      <c r="H99" s="179"/>
      <c r="I99" s="179"/>
      <c r="J99" s="180">
        <f>J127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406</v>
      </c>
      <c r="E100" s="185"/>
      <c r="F100" s="185"/>
      <c r="G100" s="185"/>
      <c r="H100" s="185"/>
      <c r="I100" s="185"/>
      <c r="J100" s="186">
        <f>J128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Oprava přenosové cesty Moravské Budějovice – Znojmo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30" customHeight="1">
      <c r="A112" s="35"/>
      <c r="B112" s="36"/>
      <c r="C112" s="37"/>
      <c r="D112" s="37"/>
      <c r="E112" s="73" t="str">
        <f>E9</f>
        <v>23030-0301-2 - PS 03-01 úsek Moravské Budějovice – Znojmo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Moravské Budějovice – Znojmo</v>
      </c>
      <c r="G114" s="37"/>
      <c r="H114" s="37"/>
      <c r="I114" s="29" t="s">
        <v>22</v>
      </c>
      <c r="J114" s="76" t="str">
        <f>IF(J12="","",J12)</f>
        <v>2. 2. 2024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>SŽ, s.o. SZT</v>
      </c>
      <c r="G116" s="37"/>
      <c r="H116" s="37"/>
      <c r="I116" s="29" t="s">
        <v>30</v>
      </c>
      <c r="J116" s="33" t="str">
        <f>E21</f>
        <v>IXPROJEKTA s.r.o.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29" t="s">
        <v>33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107</v>
      </c>
      <c r="D119" s="191" t="s">
        <v>61</v>
      </c>
      <c r="E119" s="191" t="s">
        <v>57</v>
      </c>
      <c r="F119" s="191" t="s">
        <v>58</v>
      </c>
      <c r="G119" s="191" t="s">
        <v>108</v>
      </c>
      <c r="H119" s="191" t="s">
        <v>109</v>
      </c>
      <c r="I119" s="191" t="s">
        <v>110</v>
      </c>
      <c r="J119" s="191" t="s">
        <v>99</v>
      </c>
      <c r="K119" s="192" t="s">
        <v>111</v>
      </c>
      <c r="L119" s="193"/>
      <c r="M119" s="97" t="s">
        <v>1</v>
      </c>
      <c r="N119" s="98" t="s">
        <v>40</v>
      </c>
      <c r="O119" s="98" t="s">
        <v>112</v>
      </c>
      <c r="P119" s="98" t="s">
        <v>113</v>
      </c>
      <c r="Q119" s="98" t="s">
        <v>114</v>
      </c>
      <c r="R119" s="98" t="s">
        <v>115</v>
      </c>
      <c r="S119" s="98" t="s">
        <v>116</v>
      </c>
      <c r="T119" s="99" t="s">
        <v>117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118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P121+P127</f>
        <v>0</v>
      </c>
      <c r="Q120" s="101"/>
      <c r="R120" s="196">
        <f>R121+R127</f>
        <v>0.66060000000000008</v>
      </c>
      <c r="S120" s="101"/>
      <c r="T120" s="197">
        <f>T121+T127</f>
        <v>2.0600000000000001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75</v>
      </c>
      <c r="AU120" s="14" t="s">
        <v>101</v>
      </c>
      <c r="BK120" s="198">
        <f>BK121+BK127</f>
        <v>0</v>
      </c>
    </row>
    <row r="121" s="12" customFormat="1" ht="25.92" customHeight="1">
      <c r="A121" s="12"/>
      <c r="B121" s="199"/>
      <c r="C121" s="200"/>
      <c r="D121" s="201" t="s">
        <v>75</v>
      </c>
      <c r="E121" s="202" t="s">
        <v>407</v>
      </c>
      <c r="F121" s="202" t="s">
        <v>408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P122</f>
        <v>0</v>
      </c>
      <c r="Q121" s="207"/>
      <c r="R121" s="208">
        <f>R122</f>
        <v>0.010999999999999999</v>
      </c>
      <c r="S121" s="207"/>
      <c r="T121" s="20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86</v>
      </c>
      <c r="AT121" s="211" t="s">
        <v>75</v>
      </c>
      <c r="AU121" s="211" t="s">
        <v>76</v>
      </c>
      <c r="AY121" s="210" t="s">
        <v>121</v>
      </c>
      <c r="BK121" s="212">
        <f>BK122</f>
        <v>0</v>
      </c>
    </row>
    <row r="122" s="12" customFormat="1" ht="22.8" customHeight="1">
      <c r="A122" s="12"/>
      <c r="B122" s="199"/>
      <c r="C122" s="200"/>
      <c r="D122" s="201" t="s">
        <v>75</v>
      </c>
      <c r="E122" s="213" t="s">
        <v>409</v>
      </c>
      <c r="F122" s="213" t="s">
        <v>410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SUM(P123:P126)</f>
        <v>0</v>
      </c>
      <c r="Q122" s="207"/>
      <c r="R122" s="208">
        <f>SUM(R123:R126)</f>
        <v>0.010999999999999999</v>
      </c>
      <c r="S122" s="207"/>
      <c r="T122" s="209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86</v>
      </c>
      <c r="AT122" s="211" t="s">
        <v>75</v>
      </c>
      <c r="AU122" s="211" t="s">
        <v>84</v>
      </c>
      <c r="AY122" s="210" t="s">
        <v>121</v>
      </c>
      <c r="BK122" s="212">
        <f>SUM(BK123:BK126)</f>
        <v>0</v>
      </c>
    </row>
    <row r="123" s="2" customFormat="1" ht="16.5" customHeight="1">
      <c r="A123" s="35"/>
      <c r="B123" s="36"/>
      <c r="C123" s="215" t="s">
        <v>84</v>
      </c>
      <c r="D123" s="215" t="s">
        <v>124</v>
      </c>
      <c r="E123" s="216" t="s">
        <v>411</v>
      </c>
      <c r="F123" s="217" t="s">
        <v>412</v>
      </c>
      <c r="G123" s="218" t="s">
        <v>140</v>
      </c>
      <c r="H123" s="219">
        <v>10</v>
      </c>
      <c r="I123" s="220"/>
      <c r="J123" s="221">
        <f>ROUND(I123*H123,2)</f>
        <v>0</v>
      </c>
      <c r="K123" s="217" t="s">
        <v>413</v>
      </c>
      <c r="L123" s="41"/>
      <c r="M123" s="222" t="s">
        <v>1</v>
      </c>
      <c r="N123" s="223" t="s">
        <v>41</v>
      </c>
      <c r="O123" s="88"/>
      <c r="P123" s="224">
        <f>O123*H123</f>
        <v>0</v>
      </c>
      <c r="Q123" s="224">
        <v>0.00059999999999999995</v>
      </c>
      <c r="R123" s="224">
        <f>Q123*H123</f>
        <v>0.0059999999999999993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202</v>
      </c>
      <c r="AT123" s="226" t="s">
        <v>124</v>
      </c>
      <c r="AU123" s="226" t="s">
        <v>86</v>
      </c>
      <c r="AY123" s="14" t="s">
        <v>121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84</v>
      </c>
      <c r="BK123" s="227">
        <f>ROUND(I123*H123,2)</f>
        <v>0</v>
      </c>
      <c r="BL123" s="14" t="s">
        <v>202</v>
      </c>
      <c r="BM123" s="226" t="s">
        <v>414</v>
      </c>
    </row>
    <row r="124" s="2" customFormat="1">
      <c r="A124" s="35"/>
      <c r="B124" s="36"/>
      <c r="C124" s="37"/>
      <c r="D124" s="228" t="s">
        <v>131</v>
      </c>
      <c r="E124" s="37"/>
      <c r="F124" s="229" t="s">
        <v>415</v>
      </c>
      <c r="G124" s="37"/>
      <c r="H124" s="37"/>
      <c r="I124" s="230"/>
      <c r="J124" s="37"/>
      <c r="K124" s="37"/>
      <c r="L124" s="41"/>
      <c r="M124" s="231"/>
      <c r="N124" s="232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131</v>
      </c>
      <c r="AU124" s="14" t="s">
        <v>86</v>
      </c>
    </row>
    <row r="125" s="2" customFormat="1" ht="16.5" customHeight="1">
      <c r="A125" s="35"/>
      <c r="B125" s="36"/>
      <c r="C125" s="233" t="s">
        <v>86</v>
      </c>
      <c r="D125" s="233" t="s">
        <v>143</v>
      </c>
      <c r="E125" s="234" t="s">
        <v>416</v>
      </c>
      <c r="F125" s="235" t="s">
        <v>417</v>
      </c>
      <c r="G125" s="236" t="s">
        <v>418</v>
      </c>
      <c r="H125" s="237">
        <v>5</v>
      </c>
      <c r="I125" s="238"/>
      <c r="J125" s="239">
        <f>ROUND(I125*H125,2)</f>
        <v>0</v>
      </c>
      <c r="K125" s="235" t="s">
        <v>413</v>
      </c>
      <c r="L125" s="240"/>
      <c r="M125" s="241" t="s">
        <v>1</v>
      </c>
      <c r="N125" s="242" t="s">
        <v>41</v>
      </c>
      <c r="O125" s="88"/>
      <c r="P125" s="224">
        <f>O125*H125</f>
        <v>0</v>
      </c>
      <c r="Q125" s="224">
        <v>0.001</v>
      </c>
      <c r="R125" s="224">
        <f>Q125*H125</f>
        <v>0.0050000000000000001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273</v>
      </c>
      <c r="AT125" s="226" t="s">
        <v>143</v>
      </c>
      <c r="AU125" s="226" t="s">
        <v>86</v>
      </c>
      <c r="AY125" s="14" t="s">
        <v>121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202</v>
      </c>
      <c r="BM125" s="226" t="s">
        <v>419</v>
      </c>
    </row>
    <row r="126" s="2" customFormat="1">
      <c r="A126" s="35"/>
      <c r="B126" s="36"/>
      <c r="C126" s="37"/>
      <c r="D126" s="228" t="s">
        <v>131</v>
      </c>
      <c r="E126" s="37"/>
      <c r="F126" s="229" t="s">
        <v>417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131</v>
      </c>
      <c r="AU126" s="14" t="s">
        <v>86</v>
      </c>
    </row>
    <row r="127" s="12" customFormat="1" ht="25.92" customHeight="1">
      <c r="A127" s="12"/>
      <c r="B127" s="199"/>
      <c r="C127" s="200"/>
      <c r="D127" s="201" t="s">
        <v>75</v>
      </c>
      <c r="E127" s="202" t="s">
        <v>143</v>
      </c>
      <c r="F127" s="202" t="s">
        <v>144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P128</f>
        <v>0</v>
      </c>
      <c r="Q127" s="207"/>
      <c r="R127" s="208">
        <f>R128</f>
        <v>0.64960000000000007</v>
      </c>
      <c r="S127" s="207"/>
      <c r="T127" s="209">
        <f>T128</f>
        <v>2.0600000000000001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137</v>
      </c>
      <c r="AT127" s="211" t="s">
        <v>75</v>
      </c>
      <c r="AU127" s="211" t="s">
        <v>76</v>
      </c>
      <c r="AY127" s="210" t="s">
        <v>121</v>
      </c>
      <c r="BK127" s="212">
        <f>BK128</f>
        <v>0</v>
      </c>
    </row>
    <row r="128" s="12" customFormat="1" ht="22.8" customHeight="1">
      <c r="A128" s="12"/>
      <c r="B128" s="199"/>
      <c r="C128" s="200"/>
      <c r="D128" s="201" t="s">
        <v>75</v>
      </c>
      <c r="E128" s="213" t="s">
        <v>420</v>
      </c>
      <c r="F128" s="213" t="s">
        <v>421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SUM(P129:P138)</f>
        <v>0</v>
      </c>
      <c r="Q128" s="207"/>
      <c r="R128" s="208">
        <f>SUM(R129:R138)</f>
        <v>0.64960000000000007</v>
      </c>
      <c r="S128" s="207"/>
      <c r="T128" s="209">
        <f>SUM(T129:T138)</f>
        <v>2.0600000000000001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137</v>
      </c>
      <c r="AT128" s="211" t="s">
        <v>75</v>
      </c>
      <c r="AU128" s="211" t="s">
        <v>84</v>
      </c>
      <c r="AY128" s="210" t="s">
        <v>121</v>
      </c>
      <c r="BK128" s="212">
        <f>SUM(BK129:BK138)</f>
        <v>0</v>
      </c>
    </row>
    <row r="129" s="2" customFormat="1" ht="33" customHeight="1">
      <c r="A129" s="35"/>
      <c r="B129" s="36"/>
      <c r="C129" s="215" t="s">
        <v>137</v>
      </c>
      <c r="D129" s="215" t="s">
        <v>124</v>
      </c>
      <c r="E129" s="216" t="s">
        <v>422</v>
      </c>
      <c r="F129" s="217" t="s">
        <v>423</v>
      </c>
      <c r="G129" s="218" t="s">
        <v>155</v>
      </c>
      <c r="H129" s="219">
        <v>80</v>
      </c>
      <c r="I129" s="220"/>
      <c r="J129" s="221">
        <f>ROUND(I129*H129,2)</f>
        <v>0</v>
      </c>
      <c r="K129" s="217" t="s">
        <v>413</v>
      </c>
      <c r="L129" s="41"/>
      <c r="M129" s="222" t="s">
        <v>1</v>
      </c>
      <c r="N129" s="223" t="s">
        <v>41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149</v>
      </c>
      <c r="AT129" s="226" t="s">
        <v>124</v>
      </c>
      <c r="AU129" s="226" t="s">
        <v>86</v>
      </c>
      <c r="AY129" s="14" t="s">
        <v>121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149</v>
      </c>
      <c r="BM129" s="226" t="s">
        <v>424</v>
      </c>
    </row>
    <row r="130" s="2" customFormat="1">
      <c r="A130" s="35"/>
      <c r="B130" s="36"/>
      <c r="C130" s="37"/>
      <c r="D130" s="228" t="s">
        <v>131</v>
      </c>
      <c r="E130" s="37"/>
      <c r="F130" s="229" t="s">
        <v>425</v>
      </c>
      <c r="G130" s="37"/>
      <c r="H130" s="37"/>
      <c r="I130" s="230"/>
      <c r="J130" s="37"/>
      <c r="K130" s="37"/>
      <c r="L130" s="41"/>
      <c r="M130" s="231"/>
      <c r="N130" s="232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131</v>
      </c>
      <c r="AU130" s="14" t="s">
        <v>86</v>
      </c>
    </row>
    <row r="131" s="2" customFormat="1" ht="33" customHeight="1">
      <c r="A131" s="35"/>
      <c r="B131" s="36"/>
      <c r="C131" s="215" t="s">
        <v>129</v>
      </c>
      <c r="D131" s="215" t="s">
        <v>124</v>
      </c>
      <c r="E131" s="216" t="s">
        <v>426</v>
      </c>
      <c r="F131" s="217" t="s">
        <v>427</v>
      </c>
      <c r="G131" s="218" t="s">
        <v>147</v>
      </c>
      <c r="H131" s="219">
        <v>5</v>
      </c>
      <c r="I131" s="220"/>
      <c r="J131" s="221">
        <f>ROUND(I131*H131,2)</f>
        <v>0</v>
      </c>
      <c r="K131" s="217" t="s">
        <v>413</v>
      </c>
      <c r="L131" s="41"/>
      <c r="M131" s="222" t="s">
        <v>1</v>
      </c>
      <c r="N131" s="223" t="s">
        <v>41</v>
      </c>
      <c r="O131" s="88"/>
      <c r="P131" s="224">
        <f>O131*H131</f>
        <v>0</v>
      </c>
      <c r="Q131" s="224">
        <v>0.12592</v>
      </c>
      <c r="R131" s="224">
        <f>Q131*H131</f>
        <v>0.62960000000000005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149</v>
      </c>
      <c r="AT131" s="226" t="s">
        <v>124</v>
      </c>
      <c r="AU131" s="226" t="s">
        <v>86</v>
      </c>
      <c r="AY131" s="14" t="s">
        <v>121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149</v>
      </c>
      <c r="BM131" s="226" t="s">
        <v>428</v>
      </c>
    </row>
    <row r="132" s="2" customFormat="1">
      <c r="A132" s="35"/>
      <c r="B132" s="36"/>
      <c r="C132" s="37"/>
      <c r="D132" s="228" t="s">
        <v>131</v>
      </c>
      <c r="E132" s="37"/>
      <c r="F132" s="229" t="s">
        <v>429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131</v>
      </c>
      <c r="AU132" s="14" t="s">
        <v>86</v>
      </c>
    </row>
    <row r="133" s="2" customFormat="1" ht="37.8" customHeight="1">
      <c r="A133" s="35"/>
      <c r="B133" s="36"/>
      <c r="C133" s="215" t="s">
        <v>122</v>
      </c>
      <c r="D133" s="215" t="s">
        <v>124</v>
      </c>
      <c r="E133" s="216" t="s">
        <v>430</v>
      </c>
      <c r="F133" s="217" t="s">
        <v>431</v>
      </c>
      <c r="G133" s="218" t="s">
        <v>147</v>
      </c>
      <c r="H133" s="219">
        <v>5</v>
      </c>
      <c r="I133" s="220"/>
      <c r="J133" s="221">
        <f>ROUND(I133*H133,2)</f>
        <v>0</v>
      </c>
      <c r="K133" s="217" t="s">
        <v>413</v>
      </c>
      <c r="L133" s="41"/>
      <c r="M133" s="222" t="s">
        <v>1</v>
      </c>
      <c r="N133" s="223" t="s">
        <v>41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0.41199999999999998</v>
      </c>
      <c r="T133" s="225">
        <f>S133*H133</f>
        <v>2.0600000000000001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149</v>
      </c>
      <c r="AT133" s="226" t="s">
        <v>124</v>
      </c>
      <c r="AU133" s="226" t="s">
        <v>86</v>
      </c>
      <c r="AY133" s="14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149</v>
      </c>
      <c r="BM133" s="226" t="s">
        <v>432</v>
      </c>
    </row>
    <row r="134" s="2" customFormat="1">
      <c r="A134" s="35"/>
      <c r="B134" s="36"/>
      <c r="C134" s="37"/>
      <c r="D134" s="228" t="s">
        <v>131</v>
      </c>
      <c r="E134" s="37"/>
      <c r="F134" s="229" t="s">
        <v>433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131</v>
      </c>
      <c r="AU134" s="14" t="s">
        <v>86</v>
      </c>
    </row>
    <row r="135" s="2" customFormat="1" ht="37.8" customHeight="1">
      <c r="A135" s="35"/>
      <c r="B135" s="36"/>
      <c r="C135" s="233" t="s">
        <v>158</v>
      </c>
      <c r="D135" s="233" t="s">
        <v>143</v>
      </c>
      <c r="E135" s="234" t="s">
        <v>434</v>
      </c>
      <c r="F135" s="235" t="s">
        <v>435</v>
      </c>
      <c r="G135" s="236" t="s">
        <v>147</v>
      </c>
      <c r="H135" s="237">
        <v>1</v>
      </c>
      <c r="I135" s="238"/>
      <c r="J135" s="239">
        <f>ROUND(I135*H135,2)</f>
        <v>0</v>
      </c>
      <c r="K135" s="235" t="s">
        <v>413</v>
      </c>
      <c r="L135" s="240"/>
      <c r="M135" s="241" t="s">
        <v>1</v>
      </c>
      <c r="N135" s="242" t="s">
        <v>41</v>
      </c>
      <c r="O135" s="88"/>
      <c r="P135" s="224">
        <f>O135*H135</f>
        <v>0</v>
      </c>
      <c r="Q135" s="224">
        <v>0.01</v>
      </c>
      <c r="R135" s="224">
        <f>Q135*H135</f>
        <v>0.01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148</v>
      </c>
      <c r="AT135" s="226" t="s">
        <v>143</v>
      </c>
      <c r="AU135" s="226" t="s">
        <v>86</v>
      </c>
      <c r="AY135" s="14" t="s">
        <v>121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149</v>
      </c>
      <c r="BM135" s="226" t="s">
        <v>436</v>
      </c>
    </row>
    <row r="136" s="2" customFormat="1">
      <c r="A136" s="35"/>
      <c r="B136" s="36"/>
      <c r="C136" s="37"/>
      <c r="D136" s="228" t="s">
        <v>131</v>
      </c>
      <c r="E136" s="37"/>
      <c r="F136" s="229" t="s">
        <v>435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131</v>
      </c>
      <c r="AU136" s="14" t="s">
        <v>86</v>
      </c>
    </row>
    <row r="137" s="2" customFormat="1" ht="33" customHeight="1">
      <c r="A137" s="35"/>
      <c r="B137" s="36"/>
      <c r="C137" s="233" t="s">
        <v>163</v>
      </c>
      <c r="D137" s="233" t="s">
        <v>143</v>
      </c>
      <c r="E137" s="234" t="s">
        <v>437</v>
      </c>
      <c r="F137" s="235" t="s">
        <v>438</v>
      </c>
      <c r="G137" s="236" t="s">
        <v>147</v>
      </c>
      <c r="H137" s="237">
        <v>1</v>
      </c>
      <c r="I137" s="238"/>
      <c r="J137" s="239">
        <f>ROUND(I137*H137,2)</f>
        <v>0</v>
      </c>
      <c r="K137" s="235" t="s">
        <v>413</v>
      </c>
      <c r="L137" s="240"/>
      <c r="M137" s="241" t="s">
        <v>1</v>
      </c>
      <c r="N137" s="242" t="s">
        <v>41</v>
      </c>
      <c r="O137" s="88"/>
      <c r="P137" s="224">
        <f>O137*H137</f>
        <v>0</v>
      </c>
      <c r="Q137" s="224">
        <v>0.01</v>
      </c>
      <c r="R137" s="224">
        <f>Q137*H137</f>
        <v>0.01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148</v>
      </c>
      <c r="AT137" s="226" t="s">
        <v>143</v>
      </c>
      <c r="AU137" s="226" t="s">
        <v>86</v>
      </c>
      <c r="AY137" s="14" t="s">
        <v>121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149</v>
      </c>
      <c r="BM137" s="226" t="s">
        <v>439</v>
      </c>
    </row>
    <row r="138" s="2" customFormat="1">
      <c r="A138" s="35"/>
      <c r="B138" s="36"/>
      <c r="C138" s="37"/>
      <c r="D138" s="228" t="s">
        <v>131</v>
      </c>
      <c r="E138" s="37"/>
      <c r="F138" s="229" t="s">
        <v>438</v>
      </c>
      <c r="G138" s="37"/>
      <c r="H138" s="37"/>
      <c r="I138" s="230"/>
      <c r="J138" s="37"/>
      <c r="K138" s="37"/>
      <c r="L138" s="41"/>
      <c r="M138" s="243"/>
      <c r="N138" s="244"/>
      <c r="O138" s="245"/>
      <c r="P138" s="245"/>
      <c r="Q138" s="245"/>
      <c r="R138" s="245"/>
      <c r="S138" s="245"/>
      <c r="T138" s="24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131</v>
      </c>
      <c r="AU138" s="14" t="s">
        <v>86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64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/Cn6q5HsauLjMPOOVBq2gheYr8fPUB/Sg44DzbR20pGagwWzLxztfh/JuZNMjKcY4sKJhPxs5LGJc3nQnhHDCg==" hashValue="BugEavs0GjjthE8teem9Gm7TbL0spGLBE4xFXCLm1vK9D3ueMlLmWOrGDWOGNqNMbKyeBtaXyN11xqcbznngOA==" algorithmName="SHA-512" password="CC35"/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přenosové cesty Moravské Budějovice – Znojmo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440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94</v>
      </c>
      <c r="G12" s="35"/>
      <c r="H12" s="35"/>
      <c r="I12" s="137" t="s">
        <v>22</v>
      </c>
      <c r="J12" s="141" t="str">
        <f>'Rekapitulace stavby'!AN8</f>
        <v>2. 2. 2024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95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441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ROUND((SUM(BE117:BE128)),  2)</f>
        <v>0</v>
      </c>
      <c r="G33" s="35"/>
      <c r="H33" s="35"/>
      <c r="I33" s="152">
        <v>0.20999999999999999</v>
      </c>
      <c r="J33" s="151">
        <f>ROUND(((SUM(BE117:BE128))*I33),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ROUND((SUM(BF117:BF128)),  2)</f>
        <v>0</v>
      </c>
      <c r="G34" s="35"/>
      <c r="H34" s="35"/>
      <c r="I34" s="152">
        <v>0.12</v>
      </c>
      <c r="J34" s="151">
        <f>ROUND(((SUM(BF117:BF128))*I34),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ROUND((SUM(BG117:BG128)),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ROUND((SUM(BH117:BH128)),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ROUND((SUM(BI117:BI128)),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přenosové cesty Moravské Budějovice – Znojmo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23030-0301-3 - PS 03-01 úsek Moravské Budějovice – Znojmo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Moravské Budějovice – Znojmo</v>
      </c>
      <c r="G89" s="37"/>
      <c r="H89" s="37"/>
      <c r="I89" s="29" t="s">
        <v>22</v>
      </c>
      <c r="J89" s="76" t="str">
        <f>IF(J12="","",J12)</f>
        <v>2. 2. 2024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SŽ, s.o. SZT</v>
      </c>
      <c r="G91" s="37"/>
      <c r="H91" s="37"/>
      <c r="I91" s="29" t="s">
        <v>30</v>
      </c>
      <c r="J91" s="33" t="str">
        <f>E21</f>
        <v>IXPROJEKTA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442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106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přenosové cesty Moravské Budějovice – Znojmo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30" customHeight="1">
      <c r="A109" s="35"/>
      <c r="B109" s="36"/>
      <c r="C109" s="37"/>
      <c r="D109" s="37"/>
      <c r="E109" s="73" t="str">
        <f>E9</f>
        <v>23030-0301-3 - PS 03-01 úsek Moravské Budějovice – Znojmo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Moravské Budějovice – Znojmo</v>
      </c>
      <c r="G111" s="37"/>
      <c r="H111" s="37"/>
      <c r="I111" s="29" t="s">
        <v>22</v>
      </c>
      <c r="J111" s="76" t="str">
        <f>IF(J12="","",J12)</f>
        <v>2. 2. 2024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SŽ, s.o. SZT</v>
      </c>
      <c r="G113" s="37"/>
      <c r="H113" s="37"/>
      <c r="I113" s="29" t="s">
        <v>30</v>
      </c>
      <c r="J113" s="33" t="str">
        <f>E21</f>
        <v>IXPROJEKTA s.r.o.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33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107</v>
      </c>
      <c r="D116" s="191" t="s">
        <v>61</v>
      </c>
      <c r="E116" s="191" t="s">
        <v>57</v>
      </c>
      <c r="F116" s="191" t="s">
        <v>58</v>
      </c>
      <c r="G116" s="191" t="s">
        <v>108</v>
      </c>
      <c r="H116" s="191" t="s">
        <v>109</v>
      </c>
      <c r="I116" s="191" t="s">
        <v>110</v>
      </c>
      <c r="J116" s="191" t="s">
        <v>99</v>
      </c>
      <c r="K116" s="192" t="s">
        <v>111</v>
      </c>
      <c r="L116" s="193"/>
      <c r="M116" s="97" t="s">
        <v>1</v>
      </c>
      <c r="N116" s="98" t="s">
        <v>40</v>
      </c>
      <c r="O116" s="98" t="s">
        <v>112</v>
      </c>
      <c r="P116" s="98" t="s">
        <v>113</v>
      </c>
      <c r="Q116" s="98" t="s">
        <v>114</v>
      </c>
      <c r="R116" s="98" t="s">
        <v>115</v>
      </c>
      <c r="S116" s="98" t="s">
        <v>116</v>
      </c>
      <c r="T116" s="99" t="s">
        <v>117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118</v>
      </c>
      <c r="D117" s="37"/>
      <c r="E117" s="37"/>
      <c r="F117" s="37"/>
      <c r="G117" s="37"/>
      <c r="H117" s="37"/>
      <c r="I117" s="37"/>
      <c r="J117" s="194">
        <f>BK117</f>
        <v>0</v>
      </c>
      <c r="K117" s="37"/>
      <c r="L117" s="41"/>
      <c r="M117" s="100"/>
      <c r="N117" s="195"/>
      <c r="O117" s="101"/>
      <c r="P117" s="196">
        <f>P118</f>
        <v>0</v>
      </c>
      <c r="Q117" s="101"/>
      <c r="R117" s="196">
        <f>R118</f>
        <v>0</v>
      </c>
      <c r="S117" s="101"/>
      <c r="T117" s="19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75</v>
      </c>
      <c r="AU117" s="14" t="s">
        <v>101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75</v>
      </c>
      <c r="E118" s="202" t="s">
        <v>443</v>
      </c>
      <c r="F118" s="202" t="s">
        <v>444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SUM(P119:P128)</f>
        <v>0</v>
      </c>
      <c r="Q118" s="207"/>
      <c r="R118" s="208">
        <f>SUM(R119:R128)</f>
        <v>0</v>
      </c>
      <c r="S118" s="207"/>
      <c r="T118" s="209">
        <f>SUM(T119:T128)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122</v>
      </c>
      <c r="AT118" s="211" t="s">
        <v>75</v>
      </c>
      <c r="AU118" s="211" t="s">
        <v>76</v>
      </c>
      <c r="AY118" s="210" t="s">
        <v>121</v>
      </c>
      <c r="BK118" s="212">
        <f>SUM(BK119:BK128)</f>
        <v>0</v>
      </c>
    </row>
    <row r="119" s="2" customFormat="1" ht="21.75" customHeight="1">
      <c r="A119" s="35"/>
      <c r="B119" s="36"/>
      <c r="C119" s="215" t="s">
        <v>84</v>
      </c>
      <c r="D119" s="215" t="s">
        <v>124</v>
      </c>
      <c r="E119" s="216" t="s">
        <v>445</v>
      </c>
      <c r="F119" s="217" t="s">
        <v>446</v>
      </c>
      <c r="G119" s="218" t="s">
        <v>447</v>
      </c>
      <c r="H119" s="247"/>
      <c r="I119" s="220"/>
      <c r="J119" s="221">
        <f>ROUND(I119*H119,2)</f>
        <v>0</v>
      </c>
      <c r="K119" s="217" t="s">
        <v>128</v>
      </c>
      <c r="L119" s="41"/>
      <c r="M119" s="222" t="s">
        <v>1</v>
      </c>
      <c r="N119" s="223" t="s">
        <v>41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448</v>
      </c>
      <c r="AT119" s="226" t="s">
        <v>124</v>
      </c>
      <c r="AU119" s="226" t="s">
        <v>84</v>
      </c>
      <c r="AY119" s="14" t="s">
        <v>121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84</v>
      </c>
      <c r="BK119" s="227">
        <f>ROUND(I119*H119,2)</f>
        <v>0</v>
      </c>
      <c r="BL119" s="14" t="s">
        <v>448</v>
      </c>
      <c r="BM119" s="226" t="s">
        <v>449</v>
      </c>
    </row>
    <row r="120" s="2" customFormat="1">
      <c r="A120" s="35"/>
      <c r="B120" s="36"/>
      <c r="C120" s="37"/>
      <c r="D120" s="228" t="s">
        <v>131</v>
      </c>
      <c r="E120" s="37"/>
      <c r="F120" s="229" t="s">
        <v>446</v>
      </c>
      <c r="G120" s="37"/>
      <c r="H120" s="37"/>
      <c r="I120" s="230"/>
      <c r="J120" s="37"/>
      <c r="K120" s="37"/>
      <c r="L120" s="41"/>
      <c r="M120" s="231"/>
      <c r="N120" s="232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131</v>
      </c>
      <c r="AU120" s="14" t="s">
        <v>84</v>
      </c>
    </row>
    <row r="121" s="2" customFormat="1" ht="24.15" customHeight="1">
      <c r="A121" s="35"/>
      <c r="B121" s="36"/>
      <c r="C121" s="215" t="s">
        <v>86</v>
      </c>
      <c r="D121" s="215" t="s">
        <v>124</v>
      </c>
      <c r="E121" s="216" t="s">
        <v>450</v>
      </c>
      <c r="F121" s="217" t="s">
        <v>451</v>
      </c>
      <c r="G121" s="218" t="s">
        <v>447</v>
      </c>
      <c r="H121" s="247"/>
      <c r="I121" s="220"/>
      <c r="J121" s="221">
        <f>ROUND(I121*H121,2)</f>
        <v>0</v>
      </c>
      <c r="K121" s="217" t="s">
        <v>1</v>
      </c>
      <c r="L121" s="41"/>
      <c r="M121" s="222" t="s">
        <v>1</v>
      </c>
      <c r="N121" s="223" t="s">
        <v>41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448</v>
      </c>
      <c r="AT121" s="226" t="s">
        <v>124</v>
      </c>
      <c r="AU121" s="226" t="s">
        <v>84</v>
      </c>
      <c r="AY121" s="14" t="s">
        <v>121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84</v>
      </c>
      <c r="BK121" s="227">
        <f>ROUND(I121*H121,2)</f>
        <v>0</v>
      </c>
      <c r="BL121" s="14" t="s">
        <v>448</v>
      </c>
      <c r="BM121" s="226" t="s">
        <v>452</v>
      </c>
    </row>
    <row r="122" s="2" customFormat="1">
      <c r="A122" s="35"/>
      <c r="B122" s="36"/>
      <c r="C122" s="37"/>
      <c r="D122" s="228" t="s">
        <v>131</v>
      </c>
      <c r="E122" s="37"/>
      <c r="F122" s="229" t="s">
        <v>451</v>
      </c>
      <c r="G122" s="37"/>
      <c r="H122" s="37"/>
      <c r="I122" s="230"/>
      <c r="J122" s="37"/>
      <c r="K122" s="37"/>
      <c r="L122" s="41"/>
      <c r="M122" s="231"/>
      <c r="N122" s="232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131</v>
      </c>
      <c r="AU122" s="14" t="s">
        <v>84</v>
      </c>
    </row>
    <row r="123" s="2" customFormat="1" ht="24.15" customHeight="1">
      <c r="A123" s="35"/>
      <c r="B123" s="36"/>
      <c r="C123" s="215" t="s">
        <v>137</v>
      </c>
      <c r="D123" s="215" t="s">
        <v>124</v>
      </c>
      <c r="E123" s="216" t="s">
        <v>453</v>
      </c>
      <c r="F123" s="217" t="s">
        <v>454</v>
      </c>
      <c r="G123" s="218" t="s">
        <v>447</v>
      </c>
      <c r="H123" s="247"/>
      <c r="I123" s="220"/>
      <c r="J123" s="221">
        <f>ROUND(I123*H123,2)</f>
        <v>0</v>
      </c>
      <c r="K123" s="217" t="s">
        <v>128</v>
      </c>
      <c r="L123" s="41"/>
      <c r="M123" s="222" t="s">
        <v>1</v>
      </c>
      <c r="N123" s="223" t="s">
        <v>41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448</v>
      </c>
      <c r="AT123" s="226" t="s">
        <v>124</v>
      </c>
      <c r="AU123" s="226" t="s">
        <v>84</v>
      </c>
      <c r="AY123" s="14" t="s">
        <v>121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84</v>
      </c>
      <c r="BK123" s="227">
        <f>ROUND(I123*H123,2)</f>
        <v>0</v>
      </c>
      <c r="BL123" s="14" t="s">
        <v>448</v>
      </c>
      <c r="BM123" s="226" t="s">
        <v>455</v>
      </c>
    </row>
    <row r="124" s="2" customFormat="1">
      <c r="A124" s="35"/>
      <c r="B124" s="36"/>
      <c r="C124" s="37"/>
      <c r="D124" s="228" t="s">
        <v>131</v>
      </c>
      <c r="E124" s="37"/>
      <c r="F124" s="229" t="s">
        <v>456</v>
      </c>
      <c r="G124" s="37"/>
      <c r="H124" s="37"/>
      <c r="I124" s="230"/>
      <c r="J124" s="37"/>
      <c r="K124" s="37"/>
      <c r="L124" s="41"/>
      <c r="M124" s="231"/>
      <c r="N124" s="232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131</v>
      </c>
      <c r="AU124" s="14" t="s">
        <v>84</v>
      </c>
    </row>
    <row r="125" s="2" customFormat="1" ht="37.8" customHeight="1">
      <c r="A125" s="35"/>
      <c r="B125" s="36"/>
      <c r="C125" s="215" t="s">
        <v>129</v>
      </c>
      <c r="D125" s="215" t="s">
        <v>124</v>
      </c>
      <c r="E125" s="216" t="s">
        <v>457</v>
      </c>
      <c r="F125" s="217" t="s">
        <v>458</v>
      </c>
      <c r="G125" s="218" t="s">
        <v>447</v>
      </c>
      <c r="H125" s="247"/>
      <c r="I125" s="220"/>
      <c r="J125" s="221">
        <f>ROUND(I125*H125,2)</f>
        <v>0</v>
      </c>
      <c r="K125" s="217" t="s">
        <v>128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448</v>
      </c>
      <c r="AT125" s="226" t="s">
        <v>124</v>
      </c>
      <c r="AU125" s="226" t="s">
        <v>84</v>
      </c>
      <c r="AY125" s="14" t="s">
        <v>121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448</v>
      </c>
      <c r="BM125" s="226" t="s">
        <v>459</v>
      </c>
    </row>
    <row r="126" s="2" customFormat="1">
      <c r="A126" s="35"/>
      <c r="B126" s="36"/>
      <c r="C126" s="37"/>
      <c r="D126" s="228" t="s">
        <v>131</v>
      </c>
      <c r="E126" s="37"/>
      <c r="F126" s="229" t="s">
        <v>460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131</v>
      </c>
      <c r="AU126" s="14" t="s">
        <v>84</v>
      </c>
    </row>
    <row r="127" s="2" customFormat="1" ht="21.75" customHeight="1">
      <c r="A127" s="35"/>
      <c r="B127" s="36"/>
      <c r="C127" s="215" t="s">
        <v>122</v>
      </c>
      <c r="D127" s="215" t="s">
        <v>124</v>
      </c>
      <c r="E127" s="216" t="s">
        <v>461</v>
      </c>
      <c r="F127" s="217" t="s">
        <v>462</v>
      </c>
      <c r="G127" s="218" t="s">
        <v>447</v>
      </c>
      <c r="H127" s="247"/>
      <c r="I127" s="220"/>
      <c r="J127" s="221">
        <f>ROUND(I127*H127,2)</f>
        <v>0</v>
      </c>
      <c r="K127" s="217" t="s">
        <v>128</v>
      </c>
      <c r="L127" s="41"/>
      <c r="M127" s="222" t="s">
        <v>1</v>
      </c>
      <c r="N127" s="223" t="s">
        <v>41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448</v>
      </c>
      <c r="AT127" s="226" t="s">
        <v>124</v>
      </c>
      <c r="AU127" s="226" t="s">
        <v>84</v>
      </c>
      <c r="AY127" s="14" t="s">
        <v>121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448</v>
      </c>
      <c r="BM127" s="226" t="s">
        <v>463</v>
      </c>
    </row>
    <row r="128" s="2" customFormat="1">
      <c r="A128" s="35"/>
      <c r="B128" s="36"/>
      <c r="C128" s="37"/>
      <c r="D128" s="228" t="s">
        <v>131</v>
      </c>
      <c r="E128" s="37"/>
      <c r="F128" s="229" t="s">
        <v>462</v>
      </c>
      <c r="G128" s="37"/>
      <c r="H128" s="37"/>
      <c r="I128" s="230"/>
      <c r="J128" s="37"/>
      <c r="K128" s="37"/>
      <c r="L128" s="41"/>
      <c r="M128" s="243"/>
      <c r="N128" s="244"/>
      <c r="O128" s="245"/>
      <c r="P128" s="245"/>
      <c r="Q128" s="245"/>
      <c r="R128" s="245"/>
      <c r="S128" s="245"/>
      <c r="T128" s="24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131</v>
      </c>
      <c r="AU128" s="14" t="s">
        <v>84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+kb61Q0Daig9MlmueTJEiNxIsTl5mSi7BtCeBAvuQZQlqbN9eC+3mDU9faB0C+a59qoqjIZW9A1oidJRhQRGkg==" hashValue="lTyI4K9/Z9cgIHMR7+uAXd+Lye4qNL15pXQP/Q+Q1bQp6+mtJDgtgasWOFXrQM2FMkO1j9gNjxelSmw1jt2W3g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Kučera Jiří</dc:creator>
  <cp:lastModifiedBy>Kučera Jiří</cp:lastModifiedBy>
  <dcterms:created xsi:type="dcterms:W3CDTF">2024-02-09T08:18:47Z</dcterms:created>
  <dcterms:modified xsi:type="dcterms:W3CDTF">2024-02-09T08:18:51Z</dcterms:modified>
</cp:coreProperties>
</file>